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C:\Users\eperez116\Documents\"/>
    </mc:Choice>
  </mc:AlternateContent>
  <xr:revisionPtr revIDLastSave="0" documentId="13_ncr:1_{25A335A8-CD0A-4F57-A753-DAC036EFA1E1}" xr6:coauthVersionLast="45" xr6:coauthVersionMax="45" xr10:uidLastSave="{00000000-0000-0000-0000-000000000000}"/>
  <bookViews>
    <workbookView xWindow="-110" yWindow="-110" windowWidth="19420" windowHeight="10420" activeTab="22" xr2:uid="{5B93EE5F-7364-4652-AE8F-158C20DC84B7}"/>
  </bookViews>
  <sheets>
    <sheet name="Instructions" sheetId="2" r:id="rId1"/>
    <sheet name="Summary" sheetId="3" r:id="rId2"/>
    <sheet name="SHEET 1" sheetId="23" r:id="rId3"/>
    <sheet name="SHEET 2" sheetId="24" r:id="rId4"/>
    <sheet name="SHEET 3" sheetId="5" r:id="rId5"/>
    <sheet name="SHEET 4" sheetId="25" r:id="rId6"/>
    <sheet name="SHEET 5" sheetId="26" r:id="rId7"/>
    <sheet name="SHEET 6" sheetId="15" r:id="rId8"/>
    <sheet name="SHEET 7" sheetId="16" r:id="rId9"/>
    <sheet name="SHEET 8" sheetId="35" r:id="rId10"/>
    <sheet name="SHEET 9" sheetId="34" r:id="rId11"/>
    <sheet name="SHEET 10" sheetId="27" r:id="rId12"/>
    <sheet name="SHEET 11" sheetId="29" r:id="rId13"/>
    <sheet name="SHEET 12" sheetId="30" r:id="rId14"/>
    <sheet name="SHEET 13" sheetId="17" r:id="rId15"/>
    <sheet name="SHEET 14" sheetId="28" r:id="rId16"/>
    <sheet name="SHEET 15" sheetId="19" r:id="rId17"/>
    <sheet name="SHEET 16" sheetId="31" r:id="rId18"/>
    <sheet name="SHEET 17" sheetId="32" r:id="rId19"/>
    <sheet name="SHEET 18" sheetId="20" r:id="rId20"/>
    <sheet name="SHEET 19" sheetId="21" r:id="rId21"/>
    <sheet name="SHEET 20" sheetId="22" r:id="rId22"/>
    <sheet name="CLASSROOMS" sheetId="36" r:id="rId23"/>
    <sheet name="UNASSIGNED SPACES" sheetId="38" r:id="rId2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9" i="36" l="1"/>
  <c r="F6" i="3" s="1"/>
  <c r="B150" i="36"/>
  <c r="F7" i="3" s="1"/>
  <c r="B153" i="36"/>
  <c r="F11" i="3" s="1"/>
  <c r="B152" i="36"/>
  <c r="F10" i="3" s="1"/>
  <c r="B151" i="36"/>
  <c r="F9" i="3" s="1"/>
  <c r="C42" i="22"/>
  <c r="C43" i="22"/>
  <c r="B154" i="36" l="1"/>
  <c r="F12" i="3" s="1"/>
  <c r="C46" i="24"/>
  <c r="C47" i="24"/>
  <c r="C47" i="23"/>
  <c r="C46" i="23"/>
  <c r="C37" i="23"/>
  <c r="C43" i="23"/>
  <c r="C43" i="24"/>
  <c r="C43" i="5"/>
  <c r="C43" i="25"/>
  <c r="C43" i="26"/>
  <c r="C43" i="15"/>
  <c r="C38" i="15"/>
  <c r="C43" i="16"/>
  <c r="C43" i="35"/>
  <c r="C43" i="34"/>
  <c r="C43" i="30"/>
  <c r="C39" i="17"/>
  <c r="C37" i="17"/>
  <c r="C38" i="17"/>
  <c r="C43" i="17"/>
  <c r="C42" i="17"/>
  <c r="C46" i="17"/>
  <c r="C47" i="17"/>
  <c r="C46" i="19"/>
  <c r="C47" i="19"/>
  <c r="C47" i="31"/>
  <c r="C43" i="19"/>
  <c r="C42" i="19"/>
  <c r="C39" i="19"/>
  <c r="C38" i="19"/>
  <c r="C37" i="19"/>
  <c r="C43" i="31"/>
  <c r="C43" i="32"/>
  <c r="C38" i="20"/>
  <c r="C47" i="20"/>
  <c r="C46" i="20"/>
  <c r="C43" i="21"/>
  <c r="C43" i="20"/>
  <c r="C42" i="20"/>
  <c r="C37" i="20"/>
  <c r="C47" i="35" l="1"/>
  <c r="C46" i="35"/>
  <c r="C42" i="35"/>
  <c r="C39" i="35"/>
  <c r="C38" i="35"/>
  <c r="C37" i="35"/>
  <c r="C47" i="34" l="1"/>
  <c r="C46" i="34"/>
  <c r="C42" i="34"/>
  <c r="C39" i="34"/>
  <c r="C38" i="34"/>
  <c r="C37" i="34"/>
  <c r="C47" i="32" l="1"/>
  <c r="C46" i="32"/>
  <c r="C42" i="32"/>
  <c r="C39" i="32"/>
  <c r="C38" i="32"/>
  <c r="C37" i="32"/>
  <c r="C46" i="31" l="1"/>
  <c r="C42" i="31"/>
  <c r="C39" i="31"/>
  <c r="C38" i="31"/>
  <c r="C37" i="31"/>
  <c r="C47" i="30"/>
  <c r="C46" i="30"/>
  <c r="C42" i="30"/>
  <c r="C39" i="30"/>
  <c r="C38" i="30"/>
  <c r="C37" i="30"/>
  <c r="C47" i="29"/>
  <c r="C46" i="29"/>
  <c r="C43" i="29"/>
  <c r="C42" i="29"/>
  <c r="C39" i="29"/>
  <c r="C38" i="29"/>
  <c r="C37" i="29"/>
  <c r="C47" i="28"/>
  <c r="C46" i="28"/>
  <c r="C43" i="28"/>
  <c r="C42" i="28"/>
  <c r="C39" i="28"/>
  <c r="C38" i="28"/>
  <c r="C37" i="28"/>
  <c r="C47" i="27"/>
  <c r="C46" i="27"/>
  <c r="C43" i="27"/>
  <c r="C42" i="27"/>
  <c r="C39" i="27"/>
  <c r="C38" i="27"/>
  <c r="C37" i="27"/>
  <c r="C47" i="26"/>
  <c r="C46" i="26"/>
  <c r="C42" i="26"/>
  <c r="C39" i="26"/>
  <c r="C38" i="26"/>
  <c r="C37" i="26"/>
  <c r="C47" i="25"/>
  <c r="C46" i="25"/>
  <c r="C42" i="25"/>
  <c r="C39" i="25"/>
  <c r="C38" i="25"/>
  <c r="C37" i="25"/>
  <c r="C42" i="24"/>
  <c r="C39" i="24"/>
  <c r="C38" i="24"/>
  <c r="C37" i="24"/>
  <c r="B9" i="3" l="1"/>
  <c r="C39" i="15"/>
  <c r="C39" i="22"/>
  <c r="C38" i="22"/>
  <c r="C37" i="22"/>
  <c r="C39" i="21"/>
  <c r="C38" i="21"/>
  <c r="C37" i="21"/>
  <c r="C39" i="20"/>
  <c r="C42" i="16"/>
  <c r="C38" i="16"/>
  <c r="C39" i="16"/>
  <c r="C37" i="16"/>
  <c r="C47" i="15"/>
  <c r="C46" i="15"/>
  <c r="C42" i="15"/>
  <c r="C37" i="15"/>
  <c r="C39" i="23"/>
  <c r="C38" i="23"/>
  <c r="C47" i="5"/>
  <c r="C46" i="5"/>
  <c r="C42" i="5"/>
  <c r="C38" i="5"/>
  <c r="C39" i="5"/>
  <c r="C37" i="5"/>
  <c r="C42" i="23"/>
  <c r="C47" i="22"/>
  <c r="C46" i="22"/>
  <c r="C47" i="21"/>
  <c r="C46" i="21"/>
  <c r="C42" i="21"/>
  <c r="C47" i="16"/>
  <c r="C46" i="16"/>
  <c r="B6" i="3" l="1"/>
  <c r="B12" i="3"/>
  <c r="B7" i="3"/>
  <c r="B8" i="3"/>
  <c r="B13" i="3"/>
  <c r="M33" i="3"/>
</calcChain>
</file>

<file path=xl/sharedStrings.xml><?xml version="1.0" encoding="utf-8"?>
<sst xmlns="http://schemas.openxmlformats.org/spreadsheetml/2006/main" count="844" uniqueCount="78">
  <si>
    <t>LOCATION</t>
  </si>
  <si>
    <t>SUBMISSION DATE:</t>
  </si>
  <si>
    <t>SPACE INVENTORY REPORTING MATRIX</t>
  </si>
  <si>
    <t>REVIEWED BY:</t>
  </si>
  <si>
    <t>PREPARED BY:</t>
  </si>
  <si>
    <t>WS No.:</t>
  </si>
  <si>
    <t>LINE</t>
  </si>
  <si>
    <t>Key terms:</t>
  </si>
  <si>
    <t>END DATE:</t>
  </si>
  <si>
    <t>START DATE:</t>
  </si>
  <si>
    <t>YES/NO:</t>
  </si>
  <si>
    <t>ROLE:</t>
  </si>
  <si>
    <t>SPACE INVENTORY REPORTING SUMMARY</t>
  </si>
  <si>
    <t>STAFF:</t>
  </si>
  <si>
    <t>STUDENT:</t>
  </si>
  <si>
    <t>HOTELING:</t>
  </si>
  <si>
    <t>OFFICE No.:</t>
  </si>
  <si>
    <t>BUILDING NAME:</t>
  </si>
  <si>
    <t>YES</t>
  </si>
  <si>
    <t>NO</t>
  </si>
  <si>
    <t>Space Inventory Reporting Matrix Instructions</t>
  </si>
  <si>
    <t>ASSIGNED SPACE SUMMARY</t>
  </si>
  <si>
    <t>OCCUPANT</t>
  </si>
  <si>
    <t>SUPERVISOR</t>
  </si>
  <si>
    <t>DEPARTMENT</t>
  </si>
  <si>
    <t>LAST NAME</t>
  </si>
  <si>
    <t>FIRST NAME</t>
  </si>
  <si>
    <t>Insert new rows above this line, so the formulas calculate correctly.</t>
  </si>
  <si>
    <t>OCCUPANT SUMMARY</t>
  </si>
  <si>
    <t>CONTRACT  SUMMARY</t>
  </si>
  <si>
    <t>QUANTITY OF OFFICES:</t>
  </si>
  <si>
    <t>QUANTITY OF WORKSTATIONS:</t>
  </si>
  <si>
    <t>CONTRACT EMPLOYEE (if applicable)</t>
  </si>
  <si>
    <t>Summary of space for the: Office of Student Affairs</t>
  </si>
  <si>
    <t>TOTAL NUMBER OF STAFF:</t>
  </si>
  <si>
    <t>TOTAL NUMBER OF STUDENTS:</t>
  </si>
  <si>
    <t>TOTAL NUMBER OF HOTELING SPACES:</t>
  </si>
  <si>
    <t>TOTAL NUMBER OF ASSIGNED OFFICES</t>
  </si>
  <si>
    <t>TOTAL NUMBER OF WORKSTATIONS</t>
  </si>
  <si>
    <t>ASSIGNED SPACE SUMMARY FOR THE DIVISION:</t>
  </si>
  <si>
    <t>EMPLOYEE SUMMARY FOR THE DIVISION:</t>
  </si>
  <si>
    <t>TOTAL NUMBER OF CONTRACT EMPLOYEES:</t>
  </si>
  <si>
    <r>
      <rPr>
        <b/>
        <sz val="11"/>
        <color theme="1"/>
        <rFont val="Calibri"/>
        <family val="2"/>
        <scheme val="minor"/>
      </rPr>
      <t xml:space="preserve">Space Coordinator - </t>
    </r>
    <r>
      <rPr>
        <sz val="11"/>
        <color theme="1"/>
        <rFont val="Calibri"/>
        <family val="2"/>
        <scheme val="minor"/>
      </rPr>
      <t>serves as departmental or division contact with regards to how space is utilized and oversees space inventory for there department/division.</t>
    </r>
  </si>
  <si>
    <r>
      <rPr>
        <b/>
        <sz val="11"/>
        <color theme="1"/>
        <rFont val="Calibri"/>
        <family val="2"/>
        <scheme val="minor"/>
      </rPr>
      <t>WS (workstation)</t>
    </r>
    <r>
      <rPr>
        <sz val="11"/>
        <color theme="1"/>
        <rFont val="Calibri"/>
        <family val="2"/>
        <scheme val="minor"/>
      </rPr>
      <t xml:space="preserve"> - desk utilized in an open office or shared office space.  Populate this when not a private office or when an office has more than one occupant.</t>
    </r>
  </si>
  <si>
    <r>
      <rPr>
        <b/>
        <sz val="11"/>
        <color theme="1"/>
        <rFont val="Calibri"/>
        <family val="2"/>
        <scheme val="minor"/>
      </rPr>
      <t>Role</t>
    </r>
    <r>
      <rPr>
        <sz val="11"/>
        <color theme="1"/>
        <rFont val="Calibri"/>
        <family val="2"/>
        <scheme val="minor"/>
      </rPr>
      <t xml:space="preserve"> - three options for reporting based on occupant job position: Staff, Student, or Hoteling.</t>
    </r>
  </si>
  <si>
    <r>
      <rPr>
        <b/>
        <sz val="11"/>
        <color theme="1"/>
        <rFont val="Calibri"/>
        <family val="2"/>
        <scheme val="minor"/>
      </rPr>
      <t>Contract employee</t>
    </r>
    <r>
      <rPr>
        <sz val="11"/>
        <color theme="1"/>
        <rFont val="Calibri"/>
        <family val="2"/>
        <scheme val="minor"/>
      </rPr>
      <t xml:space="preserve"> - non-career employee. Please be sure to provide contract start and end dates for individual.</t>
    </r>
  </si>
  <si>
    <r>
      <rPr>
        <b/>
        <sz val="11"/>
        <color theme="1"/>
        <rFont val="Calibri"/>
        <family val="2"/>
        <scheme val="minor"/>
      </rPr>
      <t xml:space="preserve">Summary </t>
    </r>
    <r>
      <rPr>
        <sz val="11"/>
        <color theme="1"/>
        <rFont val="Calibri"/>
        <family val="2"/>
        <scheme val="minor"/>
      </rPr>
      <t>- information in regards to total number of employees and total number of work spaces in specified building. This is meant as a tool for the Space Coordinator to utilize as a quick summary of the data provided.</t>
    </r>
  </si>
  <si>
    <r>
      <rPr>
        <b/>
        <sz val="11"/>
        <color theme="1"/>
        <rFont val="Calibri"/>
        <family val="2"/>
        <scheme val="minor"/>
      </rPr>
      <t>Hoteling</t>
    </r>
    <r>
      <rPr>
        <sz val="11"/>
        <color theme="1"/>
        <rFont val="Calibri"/>
        <family val="2"/>
        <scheme val="minor"/>
      </rPr>
      <t xml:space="preserve"> - a work area designated for an individual who either does not have a permanent office or workstation and/or simply needs to take advantage of a workspace for temporary use.</t>
    </r>
  </si>
  <si>
    <r>
      <t xml:space="preserve">Upon completion please email this document to: </t>
    </r>
    <r>
      <rPr>
        <sz val="11"/>
        <color rgb="FFFF0000"/>
        <rFont val="Calibri"/>
        <family val="2"/>
        <scheme val="minor"/>
      </rPr>
      <t>spaceinventory@ucmerced.edu</t>
    </r>
  </si>
  <si>
    <r>
      <rPr>
        <b/>
        <sz val="11"/>
        <color theme="1"/>
        <rFont val="Calibri"/>
        <family val="2"/>
        <scheme val="minor"/>
      </rPr>
      <t>Assigned</t>
    </r>
    <r>
      <rPr>
        <sz val="11"/>
        <color theme="1"/>
        <rFont val="Calibri"/>
        <family val="2"/>
        <scheme val="minor"/>
      </rPr>
      <t xml:space="preserve"> - space that has been allocated to the department and/or division by the Office of the Provost.</t>
    </r>
  </si>
  <si>
    <r>
      <rPr>
        <b/>
        <sz val="11"/>
        <color theme="1"/>
        <rFont val="Calibri"/>
        <family val="2"/>
        <scheme val="minor"/>
      </rPr>
      <t>Unassigned</t>
    </r>
    <r>
      <rPr>
        <sz val="11"/>
        <color theme="1"/>
        <rFont val="Calibri"/>
        <family val="2"/>
        <scheme val="minor"/>
      </rPr>
      <t xml:space="preserve"> - space that is available but has not been allocated to the department and/or division by the Office of the Provost.</t>
    </r>
  </si>
  <si>
    <r>
      <rPr>
        <b/>
        <sz val="11"/>
        <color theme="1"/>
        <rFont val="Calibri"/>
        <family val="2"/>
        <scheme val="minor"/>
      </rPr>
      <t xml:space="preserve">Nonassigable </t>
    </r>
    <r>
      <rPr>
        <sz val="11"/>
        <color theme="1"/>
        <rFont val="Calibri"/>
        <family val="2"/>
        <scheme val="minor"/>
      </rPr>
      <t>- custodial or back of house rooms, locker rooms, storage areas, shops, etc. Areas devoted to mechanical services and/or equipment, either for the building itself or for service to other buildings.</t>
    </r>
  </si>
  <si>
    <t xml:space="preserve">This document is utilized to capture all assigned space within a division.  Assigned space is space utilized by staff, students, consultants, and/or areas designated for hoteling. This report is utilized to audit and update our campus space database (MetaBIM) which is the official campus record of existing space and how it is being utilized.
There are tabs prepopulated to account for the departments within the division.  Please feel free to update any information that is out of date. Please provide the most up to date information available for the division. 
If there are workstations and/or offices that currenlty do not have someone sitting there but it is within the division's allocated space, please label these as "vacant" under the last name portion.  To capture assigned storage space, please also utilize the same method and list "storage" as last name.
Each tab requests the name of the individual who populated the information, along with the a secondary name who confirmed the information as the reviewer.  The space coordinator is typically the person responsible for reviewing. </t>
  </si>
  <si>
    <t>INTERAL USE ONLY</t>
  </si>
  <si>
    <r>
      <t xml:space="preserve">YES </t>
    </r>
    <r>
      <rPr>
        <b/>
        <sz val="11"/>
        <color theme="1"/>
        <rFont val="Wingdings"/>
        <charset val="2"/>
      </rPr>
      <t>ü</t>
    </r>
  </si>
  <si>
    <t>UPDATED</t>
  </si>
  <si>
    <t>Letter needed</t>
  </si>
  <si>
    <t>Letters needed</t>
  </si>
  <si>
    <t>Need more info</t>
  </si>
  <si>
    <t>What is TC?</t>
  </si>
  <si>
    <t>NOTES</t>
  </si>
  <si>
    <t>CLASSROOMS</t>
  </si>
  <si>
    <t>BUILDING</t>
  </si>
  <si>
    <t>ROOM NO.</t>
  </si>
  <si>
    <t>CAPACITY</t>
  </si>
  <si>
    <t>210 - RESEARCH LAB</t>
  </si>
  <si>
    <t>110 - CLASSROOM</t>
  </si>
  <si>
    <t>260 - CLASS LAB</t>
  </si>
  <si>
    <t>130 - SEMINAR ROOM</t>
  </si>
  <si>
    <t>261 - SPECIAL CLASS LABORATORY</t>
  </si>
  <si>
    <t>270 - OPEN LABORATORY</t>
  </si>
  <si>
    <t>TOTAL</t>
  </si>
  <si>
    <t>USE</t>
  </si>
  <si>
    <t>ROOM TYPE</t>
  </si>
  <si>
    <t xml:space="preserve">DIVISION: </t>
  </si>
  <si>
    <t xml:space="preserve">SPACE COORDINATOR: </t>
  </si>
  <si>
    <t xml:space="preserve">DEPARTMENT: </t>
  </si>
  <si>
    <r>
      <t>DIVISION:</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</si>
</sst>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6"/>
      <color theme="1"/>
      <name val="Calibri"/>
      <family val="2"/>
      <scheme val="minor"/>
    </font>
    <font>
      <b/>
      <sz val="20"/>
      <name val="Calibri"/>
      <family val="2"/>
      <scheme val="minor"/>
    </font>
    <font>
      <sz val="11"/>
      <color rgb="FFFF0000"/>
      <name val="Calibri"/>
      <family val="2"/>
      <scheme val="minor"/>
    </font>
    <font>
      <i/>
      <sz val="11"/>
      <color theme="1"/>
      <name val="Calibri"/>
      <family val="2"/>
      <scheme val="minor"/>
    </font>
    <font>
      <sz val="11"/>
      <name val="Calibri"/>
      <family val="2"/>
      <scheme val="minor"/>
    </font>
    <font>
      <sz val="11"/>
      <color rgb="FF000000"/>
      <name val="Calibri"/>
      <family val="2"/>
      <scheme val="minor"/>
    </font>
    <font>
      <b/>
      <sz val="11"/>
      <color theme="1"/>
      <name val="Wingdings"/>
      <charset val="2"/>
    </font>
    <font>
      <sz val="11"/>
      <color theme="1"/>
      <name val="Wingdings"/>
      <charset val="2"/>
    </font>
    <font>
      <b/>
      <vertAlign val="subscript"/>
      <sz val="20"/>
      <name val="Calibri"/>
      <family val="2"/>
      <scheme val="minor"/>
    </font>
    <font>
      <vertAlign val="subscript"/>
      <sz val="11"/>
      <color theme="1"/>
      <name val="Calibri"/>
      <family val="2"/>
      <scheme val="minor"/>
    </font>
    <font>
      <sz val="12"/>
      <name val="Calibri"/>
      <family val="2"/>
    </font>
    <font>
      <sz val="12"/>
      <name val="Calibri"/>
      <family val="2"/>
      <scheme val="minor"/>
    </font>
    <font>
      <sz val="10"/>
      <name val="Calibri"/>
      <family val="2"/>
    </font>
    <font>
      <sz val="10"/>
      <color indexed="8"/>
      <name val="Arial"/>
      <family val="2"/>
    </font>
    <font>
      <sz val="12"/>
      <color indexed="8"/>
      <name val="Calibri"/>
      <family val="2"/>
    </font>
    <font>
      <sz val="12"/>
      <color indexed="8"/>
      <name val="Calibri"/>
      <family val="2"/>
      <scheme val="minor"/>
    </font>
    <font>
      <sz val="10"/>
      <name val="Calibri"/>
      <family val="2"/>
      <scheme val="minor"/>
    </font>
    <font>
      <sz val="11"/>
      <name val="Calibri"/>
      <family val="2"/>
    </font>
    <font>
      <b/>
      <sz val="12"/>
      <color indexed="8"/>
      <name val="Calibri"/>
      <family val="2"/>
    </font>
    <font>
      <b/>
      <sz val="12"/>
      <color rgb="FF000000"/>
      <name val="Calibri"/>
      <family val="2"/>
    </font>
    <font>
      <sz val="11"/>
      <color theme="0"/>
      <name val="Calibri"/>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6"/>
        <bgColor indexed="64"/>
      </patternFill>
    </fill>
    <fill>
      <patternFill patternType="solid">
        <fgColor theme="7"/>
        <bgColor indexed="64"/>
      </patternFill>
    </fill>
    <fill>
      <patternFill patternType="solid">
        <fgColor theme="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right style="dotted">
        <color indexed="64"/>
      </right>
      <top/>
      <bottom style="dotted">
        <color indexed="64"/>
      </bottom>
      <diagonal/>
    </border>
    <border>
      <left/>
      <right style="dotted">
        <color indexed="64"/>
      </right>
      <top style="dotted">
        <color indexed="64"/>
      </top>
      <bottom style="dotted">
        <color indexed="64"/>
      </bottom>
      <diagonal/>
    </border>
    <border>
      <left style="thin">
        <color indexed="64"/>
      </left>
      <right/>
      <top/>
      <bottom/>
      <diagonal/>
    </border>
    <border>
      <left style="dotted">
        <color auto="1"/>
      </left>
      <right/>
      <top style="dotted">
        <color auto="1"/>
      </top>
      <bottom style="dotted">
        <color auto="1"/>
      </bottom>
      <diagonal/>
    </border>
    <border>
      <left style="thin">
        <color indexed="64"/>
      </left>
      <right/>
      <top/>
      <bottom style="thin">
        <color indexed="64"/>
      </bottom>
      <diagonal/>
    </border>
    <border>
      <left/>
      <right/>
      <top style="thin">
        <color indexed="64"/>
      </top>
      <bottom/>
      <diagonal/>
    </border>
    <border>
      <left/>
      <right/>
      <top style="dotted">
        <color indexed="64"/>
      </top>
      <bottom style="dotted">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dotted">
        <color auto="1"/>
      </left>
      <right/>
      <top/>
      <bottom style="dotted">
        <color auto="1"/>
      </bottom>
      <diagonal/>
    </border>
    <border>
      <left style="dotted">
        <color indexed="64"/>
      </left>
      <right style="hair">
        <color indexed="64"/>
      </right>
      <top style="thin">
        <color indexed="64"/>
      </top>
      <bottom style="dotted">
        <color indexed="64"/>
      </bottom>
      <diagonal/>
    </border>
    <border>
      <left style="dotted">
        <color indexed="64"/>
      </left>
      <right style="hair">
        <color indexed="64"/>
      </right>
      <top style="dotted">
        <color indexed="64"/>
      </top>
      <bottom style="dotted">
        <color indexed="64"/>
      </bottom>
      <diagonal/>
    </border>
    <border>
      <left style="dotted">
        <color indexed="64"/>
      </left>
      <right style="hair">
        <color indexed="64"/>
      </right>
      <top style="dotted">
        <color indexed="64"/>
      </top>
      <bottom style="hair">
        <color indexed="64"/>
      </bottom>
      <diagonal/>
    </border>
    <border>
      <left style="dotted">
        <color indexed="64"/>
      </left>
      <right style="dotted">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5" fillId="0" borderId="0"/>
  </cellStyleXfs>
  <cellXfs count="199">
    <xf numFmtId="0" fontId="0" fillId="0" borderId="0" xfId="0"/>
    <xf numFmtId="0" fontId="1" fillId="0" borderId="0" xfId="0" applyFont="1" applyBorder="1" applyAlignment="1">
      <alignment horizontal="center"/>
    </xf>
    <xf numFmtId="0" fontId="0" fillId="0" borderId="0" xfId="0" applyBorder="1"/>
    <xf numFmtId="0" fontId="1" fillId="0" borderId="0" xfId="0" applyNumberFormat="1" applyFont="1" applyBorder="1" applyAlignment="1">
      <alignment horizontal="center"/>
    </xf>
    <xf numFmtId="0" fontId="0" fillId="0" borderId="0" xfId="0" applyNumberFormat="1" applyBorder="1" applyAlignment="1"/>
    <xf numFmtId="0" fontId="0" fillId="0" borderId="0" xfId="0" applyBorder="1" applyAlignment="1">
      <alignment horizontal="center"/>
    </xf>
    <xf numFmtId="0" fontId="0" fillId="0" borderId="0" xfId="0" applyBorder="1" applyAlignment="1"/>
    <xf numFmtId="0" fontId="2" fillId="0" borderId="0" xfId="0" applyFont="1" applyAlignment="1">
      <alignment horizontal="left" vertical="center"/>
    </xf>
    <xf numFmtId="0" fontId="1" fillId="0" borderId="0" xfId="0" applyFont="1" applyAlignment="1">
      <alignment horizontal="left" vertical="center"/>
    </xf>
    <xf numFmtId="0" fontId="0" fillId="0" borderId="0" xfId="0" applyFill="1" applyBorder="1" applyAlignment="1"/>
    <xf numFmtId="0" fontId="0" fillId="0" borderId="0" xfId="0" applyFill="1" applyBorder="1"/>
    <xf numFmtId="0" fontId="1" fillId="2" borderId="1" xfId="0" applyFont="1" applyFill="1" applyBorder="1" applyAlignment="1">
      <alignment horizontal="center"/>
    </xf>
    <xf numFmtId="0" fontId="0" fillId="0" borderId="0" xfId="0" applyFill="1" applyBorder="1" applyAlignment="1">
      <alignment horizontal="center"/>
    </xf>
    <xf numFmtId="0" fontId="1" fillId="0" borderId="0" xfId="0" applyFont="1" applyFill="1" applyBorder="1" applyAlignment="1">
      <alignment horizontal="left" vertical="center"/>
    </xf>
    <xf numFmtId="0" fontId="1" fillId="0" borderId="0" xfId="0" applyFont="1" applyFill="1" applyBorder="1" applyAlignment="1">
      <alignment horizontal="center"/>
    </xf>
    <xf numFmtId="0" fontId="1" fillId="2" borderId="1" xfId="0" applyFont="1" applyFill="1" applyBorder="1" applyAlignment="1">
      <alignment horizontal="center" wrapText="1"/>
    </xf>
    <xf numFmtId="0" fontId="0" fillId="0" borderId="3" xfId="0" applyBorder="1"/>
    <xf numFmtId="0" fontId="2" fillId="0" borderId="0" xfId="0" applyFont="1" applyBorder="1" applyAlignment="1">
      <alignment horizontal="left" vertical="center"/>
    </xf>
    <xf numFmtId="0" fontId="1" fillId="0" borderId="0" xfId="0" applyFont="1" applyBorder="1" applyAlignment="1">
      <alignment horizontal="left" vertical="center"/>
    </xf>
    <xf numFmtId="0" fontId="0" fillId="0" borderId="4" xfId="0" applyBorder="1"/>
    <xf numFmtId="0" fontId="0" fillId="0" borderId="4" xfId="0" applyBorder="1" applyAlignment="1">
      <alignment horizontal="center"/>
    </xf>
    <xf numFmtId="0" fontId="0" fillId="0" borderId="3" xfId="0" applyBorder="1" applyAlignment="1">
      <alignment horizontal="center"/>
    </xf>
    <xf numFmtId="14" fontId="0" fillId="0" borderId="3" xfId="0" applyNumberFormat="1" applyBorder="1" applyAlignment="1">
      <alignment horizontal="center"/>
    </xf>
    <xf numFmtId="0" fontId="0" fillId="0" borderId="4" xfId="0" applyBorder="1" applyAlignment="1">
      <alignment vertical="center"/>
    </xf>
    <xf numFmtId="0" fontId="0" fillId="0" borderId="3" xfId="0" applyBorder="1" applyAlignment="1">
      <alignment vertical="center"/>
    </xf>
    <xf numFmtId="0" fontId="1" fillId="0" borderId="0" xfId="0" applyFont="1" applyBorder="1"/>
    <xf numFmtId="0" fontId="1" fillId="0" borderId="0" xfId="0" applyFont="1"/>
    <xf numFmtId="0" fontId="1" fillId="0" borderId="0" xfId="0" applyFont="1" applyBorder="1" applyAlignment="1">
      <alignment horizontal="left"/>
    </xf>
    <xf numFmtId="0" fontId="1" fillId="0" borderId="0" xfId="0" applyFont="1" applyBorder="1" applyAlignment="1"/>
    <xf numFmtId="0" fontId="1" fillId="0" borderId="0" xfId="0" applyFont="1" applyAlignment="1">
      <alignment horizontal="center"/>
    </xf>
    <xf numFmtId="0" fontId="0" fillId="0" borderId="0" xfId="0" applyAlignment="1"/>
    <xf numFmtId="0" fontId="1" fillId="0" borderId="0" xfId="0" applyFont="1" applyBorder="1" applyAlignment="1"/>
    <xf numFmtId="0" fontId="1" fillId="2" borderId="5" xfId="0" applyFont="1" applyFill="1" applyBorder="1" applyAlignment="1">
      <alignment horizontal="center"/>
    </xf>
    <xf numFmtId="0" fontId="1" fillId="0" borderId="0" xfId="0" applyFont="1" applyBorder="1" applyAlignment="1">
      <alignment horizontal="left"/>
    </xf>
    <xf numFmtId="0" fontId="0" fillId="0" borderId="0" xfId="0" applyAlignment="1">
      <alignment horizontal="center"/>
    </xf>
    <xf numFmtId="2" fontId="0" fillId="0" borderId="0" xfId="0" applyNumberFormat="1" applyAlignment="1"/>
    <xf numFmtId="0" fontId="2" fillId="0" borderId="0" xfId="0" applyFont="1"/>
    <xf numFmtId="0" fontId="0" fillId="4" borderId="0" xfId="0" applyFill="1" applyBorder="1" applyAlignment="1">
      <alignment horizontal="center"/>
    </xf>
    <xf numFmtId="0" fontId="1" fillId="4" borderId="0" xfId="0" applyFont="1" applyFill="1" applyBorder="1" applyAlignment="1">
      <alignment horizontal="left" vertical="center"/>
    </xf>
    <xf numFmtId="0" fontId="0" fillId="4" borderId="0" xfId="0" applyFill="1" applyBorder="1" applyAlignment="1"/>
    <xf numFmtId="0" fontId="1" fillId="4" borderId="0" xfId="0" applyFont="1" applyFill="1" applyBorder="1" applyAlignment="1">
      <alignment horizontal="center"/>
    </xf>
    <xf numFmtId="0" fontId="0" fillId="4" borderId="0" xfId="0" applyFill="1" applyBorder="1"/>
    <xf numFmtId="0" fontId="0" fillId="4" borderId="0" xfId="0" applyFill="1"/>
    <xf numFmtId="0" fontId="1" fillId="4" borderId="0" xfId="0" applyFont="1" applyFill="1" applyBorder="1" applyAlignment="1">
      <alignment wrapText="1"/>
    </xf>
    <xf numFmtId="0" fontId="1" fillId="2" borderId="5" xfId="0" applyFont="1" applyFill="1" applyBorder="1" applyAlignment="1"/>
    <xf numFmtId="0" fontId="5" fillId="0" borderId="0" xfId="0" applyFont="1"/>
    <xf numFmtId="0" fontId="1" fillId="2" borderId="1" xfId="0" applyFont="1" applyFill="1" applyBorder="1" applyAlignment="1"/>
    <xf numFmtId="0" fontId="1" fillId="0" borderId="0" xfId="0" applyFont="1" applyFill="1" applyBorder="1" applyAlignment="1"/>
    <xf numFmtId="0" fontId="1" fillId="0" borderId="8" xfId="0" applyFont="1" applyFill="1" applyBorder="1" applyAlignment="1"/>
    <xf numFmtId="0" fontId="1" fillId="0" borderId="0" xfId="0" applyFont="1" applyFill="1" applyBorder="1" applyAlignment="1">
      <alignment wrapText="1"/>
    </xf>
    <xf numFmtId="0" fontId="1" fillId="0" borderId="0" xfId="0" applyFont="1" applyAlignment="1">
      <alignment horizontal="left"/>
    </xf>
    <xf numFmtId="0" fontId="1" fillId="0" borderId="8" xfId="0" applyFont="1" applyBorder="1"/>
    <xf numFmtId="0" fontId="0" fillId="0" borderId="0" xfId="0" applyAlignment="1">
      <alignment horizontal="right"/>
    </xf>
    <xf numFmtId="0" fontId="1" fillId="0" borderId="0" xfId="0" applyFont="1" applyFill="1" applyBorder="1" applyAlignment="1">
      <alignment horizontal="left"/>
    </xf>
    <xf numFmtId="0" fontId="0" fillId="0" borderId="0" xfId="0" applyFont="1"/>
    <xf numFmtId="0" fontId="0" fillId="0" borderId="0" xfId="0" applyFont="1" applyAlignment="1">
      <alignment vertical="top" wrapText="1"/>
    </xf>
    <xf numFmtId="0" fontId="0" fillId="0" borderId="0" xfId="0" applyFont="1" applyAlignment="1">
      <alignment wrapText="1"/>
    </xf>
    <xf numFmtId="0" fontId="1" fillId="0" borderId="0" xfId="0" applyFont="1" applyAlignment="1">
      <alignment horizontal="left"/>
    </xf>
    <xf numFmtId="0" fontId="1" fillId="0" borderId="0" xfId="0" applyFont="1" applyAlignment="1">
      <alignment horizontal="left"/>
    </xf>
    <xf numFmtId="0" fontId="1" fillId="0" borderId="0" xfId="0" applyFont="1" applyAlignment="1">
      <alignment horizontal="left"/>
    </xf>
    <xf numFmtId="0" fontId="0" fillId="0" borderId="9" xfId="0" applyBorder="1"/>
    <xf numFmtId="0" fontId="0" fillId="0" borderId="10" xfId="0" applyBorder="1"/>
    <xf numFmtId="0" fontId="7" fillId="0" borderId="4" xfId="0" applyFont="1" applyBorder="1" applyAlignment="1">
      <alignment horizontal="center"/>
    </xf>
    <xf numFmtId="0" fontId="7" fillId="0" borderId="10" xfId="0" applyFont="1" applyBorder="1" applyAlignment="1">
      <alignment horizontal="center"/>
    </xf>
    <xf numFmtId="0" fontId="0" fillId="0" borderId="9" xfId="0"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14" fontId="0" fillId="0" borderId="4" xfId="0" applyNumberFormat="1" applyBorder="1" applyAlignment="1">
      <alignment horizontal="center"/>
    </xf>
    <xf numFmtId="0" fontId="0" fillId="0" borderId="4" xfId="0" applyBorder="1" applyAlignment="1">
      <alignment horizontal="right" vertical="center"/>
    </xf>
    <xf numFmtId="0" fontId="0" fillId="0" borderId="3" xfId="0" applyBorder="1" applyAlignment="1">
      <alignment horizontal="right" vertical="center"/>
    </xf>
    <xf numFmtId="17" fontId="0" fillId="0" borderId="4" xfId="0" applyNumberFormat="1" applyBorder="1" applyAlignment="1">
      <alignment horizontal="center"/>
    </xf>
    <xf numFmtId="15" fontId="0" fillId="0" borderId="3" xfId="0" applyNumberFormat="1" applyBorder="1" applyAlignment="1">
      <alignment horizontal="center"/>
    </xf>
    <xf numFmtId="0" fontId="0" fillId="0" borderId="10" xfId="0" applyBorder="1" applyAlignment="1">
      <alignment vertical="center"/>
    </xf>
    <xf numFmtId="0" fontId="0" fillId="0" borderId="9" xfId="0" applyBorder="1" applyAlignment="1">
      <alignment horizontal="right" vertical="center"/>
    </xf>
    <xf numFmtId="0" fontId="7" fillId="0" borderId="11" xfId="0" applyFont="1" applyBorder="1" applyAlignment="1">
      <alignment horizontal="right" vertical="center"/>
    </xf>
    <xf numFmtId="0" fontId="7" fillId="0" borderId="12" xfId="0" applyFont="1" applyBorder="1" applyAlignment="1">
      <alignment horizontal="right" vertical="center"/>
    </xf>
    <xf numFmtId="0" fontId="7" fillId="0" borderId="0" xfId="0" applyFont="1" applyAlignment="1">
      <alignment horizontal="right" vertical="center"/>
    </xf>
    <xf numFmtId="0" fontId="0" fillId="0" borderId="4" xfId="0" quotePrefix="1" applyBorder="1" applyAlignment="1">
      <alignment horizontal="right" vertical="center"/>
    </xf>
    <xf numFmtId="0" fontId="1" fillId="5" borderId="2" xfId="0" applyFont="1" applyFill="1" applyBorder="1" applyAlignment="1">
      <alignment horizontal="center"/>
    </xf>
    <xf numFmtId="0" fontId="0" fillId="0" borderId="0" xfId="0" applyAlignment="1">
      <alignment horizontal="center"/>
    </xf>
    <xf numFmtId="0" fontId="0" fillId="0" borderId="14" xfId="0" applyBorder="1"/>
    <xf numFmtId="0" fontId="0" fillId="0" borderId="12" xfId="0" applyBorder="1"/>
    <xf numFmtId="0" fontId="0" fillId="0" borderId="0" xfId="0" applyAlignment="1">
      <alignment horizontal="center"/>
    </xf>
    <xf numFmtId="0" fontId="9" fillId="0" borderId="14" xfId="0" applyFont="1" applyBorder="1" applyAlignment="1">
      <alignment horizontal="center"/>
    </xf>
    <xf numFmtId="14" fontId="0" fillId="0" borderId="12" xfId="0" applyNumberFormat="1" applyBorder="1"/>
    <xf numFmtId="0" fontId="0" fillId="0" borderId="14" xfId="0" applyBorder="1" applyAlignment="1">
      <alignment horizontal="center"/>
    </xf>
    <xf numFmtId="14" fontId="0" fillId="0" borderId="0" xfId="0" applyNumberFormat="1"/>
    <xf numFmtId="14" fontId="0" fillId="0" borderId="3" xfId="0" applyNumberFormat="1" applyBorder="1"/>
    <xf numFmtId="0" fontId="9" fillId="0" borderId="3" xfId="0" applyFont="1" applyBorder="1" applyAlignment="1">
      <alignment horizontal="center"/>
    </xf>
    <xf numFmtId="0" fontId="9" fillId="0" borderId="0" xfId="0" applyFont="1" applyAlignment="1">
      <alignment horizontal="center"/>
    </xf>
    <xf numFmtId="14" fontId="0" fillId="0" borderId="0" xfId="0" applyNumberFormat="1" applyAlignment="1">
      <alignment horizontal="right"/>
    </xf>
    <xf numFmtId="0" fontId="1" fillId="5" borderId="2" xfId="0" applyFont="1" applyFill="1" applyBorder="1" applyAlignment="1">
      <alignment horizontal="center"/>
    </xf>
    <xf numFmtId="14" fontId="0" fillId="0" borderId="12" xfId="0" applyNumberFormat="1" applyBorder="1" applyAlignment="1">
      <alignment horizontal="center"/>
    </xf>
    <xf numFmtId="0" fontId="1" fillId="5" borderId="16" xfId="0" applyFont="1" applyFill="1" applyBorder="1"/>
    <xf numFmtId="0" fontId="0" fillId="0" borderId="17" xfId="0" applyBorder="1"/>
    <xf numFmtId="14" fontId="0" fillId="0" borderId="17" xfId="0" applyNumberFormat="1" applyBorder="1"/>
    <xf numFmtId="0" fontId="0" fillId="0" borderId="18" xfId="0" applyBorder="1"/>
    <xf numFmtId="0" fontId="1" fillId="5" borderId="0" xfId="0" applyFont="1" applyFill="1" applyBorder="1" applyAlignment="1">
      <alignment horizontal="center"/>
    </xf>
    <xf numFmtId="0" fontId="1" fillId="5" borderId="19" xfId="0" applyFont="1" applyFill="1" applyBorder="1" applyAlignment="1">
      <alignment horizontal="center"/>
    </xf>
    <xf numFmtId="0" fontId="0" fillId="5" borderId="1" xfId="0" applyFill="1" applyBorder="1"/>
    <xf numFmtId="0" fontId="1" fillId="5" borderId="1" xfId="0" applyFont="1" applyFill="1" applyBorder="1" applyAlignment="1">
      <alignment horizontal="center"/>
    </xf>
    <xf numFmtId="14" fontId="0" fillId="0" borderId="14" xfId="0" applyNumberFormat="1" applyBorder="1"/>
    <xf numFmtId="0" fontId="1" fillId="5" borderId="2" xfId="0" applyFont="1" applyFill="1" applyBorder="1"/>
    <xf numFmtId="0" fontId="0" fillId="0" borderId="20" xfId="0" applyBorder="1"/>
    <xf numFmtId="0" fontId="9" fillId="0" borderId="21" xfId="0" applyFont="1" applyBorder="1" applyAlignment="1">
      <alignment horizontal="center"/>
    </xf>
    <xf numFmtId="0" fontId="0" fillId="0" borderId="22" xfId="0" applyBorder="1"/>
    <xf numFmtId="0" fontId="0" fillId="0" borderId="23" xfId="0" applyBorder="1"/>
    <xf numFmtId="0" fontId="0" fillId="0" borderId="24" xfId="0" applyBorder="1"/>
    <xf numFmtId="0" fontId="0" fillId="0" borderId="25" xfId="0" applyBorder="1"/>
    <xf numFmtId="0" fontId="0" fillId="4" borderId="3" xfId="0" applyFill="1" applyBorder="1"/>
    <xf numFmtId="14" fontId="0" fillId="0" borderId="4" xfId="0" applyNumberFormat="1" applyBorder="1"/>
    <xf numFmtId="0" fontId="1" fillId="6" borderId="1" xfId="0" applyFont="1" applyFill="1" applyBorder="1"/>
    <xf numFmtId="0" fontId="1" fillId="6" borderId="1" xfId="0" applyFont="1" applyFill="1" applyBorder="1" applyAlignment="1">
      <alignment horizontal="center"/>
    </xf>
    <xf numFmtId="0" fontId="0" fillId="0" borderId="3" xfId="0" applyBorder="1" applyAlignment="1">
      <alignment horizontal="right"/>
    </xf>
    <xf numFmtId="14" fontId="0" fillId="0" borderId="3" xfId="0" applyNumberFormat="1" applyBorder="1" applyAlignment="1">
      <alignment horizontal="right"/>
    </xf>
    <xf numFmtId="0" fontId="0" fillId="0" borderId="3" xfId="0" applyBorder="1" applyAlignment="1">
      <alignment horizontal="left" vertical="center"/>
    </xf>
    <xf numFmtId="0" fontId="0" fillId="0" borderId="1" xfId="0" applyBorder="1" applyAlignment="1"/>
    <xf numFmtId="0" fontId="12" fillId="0" borderId="1" xfId="0" applyFont="1" applyBorder="1"/>
    <xf numFmtId="0" fontId="12" fillId="0" borderId="1" xfId="0" applyFont="1" applyBorder="1" applyAlignment="1">
      <alignment horizontal="left"/>
    </xf>
    <xf numFmtId="0" fontId="13" fillId="0" borderId="1" xfId="0" applyFont="1" applyBorder="1" applyAlignment="1">
      <alignment horizontal="left"/>
    </xf>
    <xf numFmtId="0" fontId="14" fillId="0" borderId="1" xfId="0" applyFont="1" applyBorder="1"/>
    <xf numFmtId="0" fontId="16" fillId="0" borderId="1" xfId="1" applyFont="1" applyBorder="1"/>
    <xf numFmtId="0" fontId="16" fillId="0" borderId="1" xfId="1" applyFont="1" applyBorder="1" applyAlignment="1">
      <alignment horizontal="left"/>
    </xf>
    <xf numFmtId="0" fontId="17" fillId="0" borderId="1" xfId="1" applyFont="1" applyBorder="1"/>
    <xf numFmtId="0" fontId="18" fillId="0" borderId="1" xfId="0" applyFont="1" applyBorder="1"/>
    <xf numFmtId="0" fontId="16" fillId="0" borderId="26" xfId="1" applyFont="1" applyBorder="1"/>
    <xf numFmtId="0" fontId="16" fillId="0" borderId="26" xfId="1" applyFont="1" applyBorder="1" applyAlignment="1">
      <alignment horizontal="left"/>
    </xf>
    <xf numFmtId="0" fontId="14" fillId="0" borderId="1" xfId="0" applyFont="1" applyBorder="1" applyAlignment="1">
      <alignment horizontal="left"/>
    </xf>
    <xf numFmtId="0" fontId="14" fillId="0" borderId="0" xfId="0" applyFont="1" applyFill="1" applyBorder="1"/>
    <xf numFmtId="0" fontId="1" fillId="0" borderId="1" xfId="0" applyFont="1" applyBorder="1" applyAlignment="1">
      <alignment horizontal="center"/>
    </xf>
    <xf numFmtId="0" fontId="0" fillId="0" borderId="1" xfId="0" applyBorder="1"/>
    <xf numFmtId="0" fontId="14" fillId="0" borderId="1" xfId="0" applyFont="1" applyFill="1" applyBorder="1"/>
    <xf numFmtId="0" fontId="0" fillId="0" borderId="1" xfId="0" applyFont="1" applyBorder="1"/>
    <xf numFmtId="0" fontId="19" fillId="0" borderId="1" xfId="0" applyFont="1" applyFill="1" applyBorder="1"/>
    <xf numFmtId="0" fontId="19" fillId="0" borderId="1" xfId="0" applyFont="1" applyBorder="1"/>
    <xf numFmtId="0" fontId="19" fillId="0" borderId="1" xfId="0" applyFont="1" applyBorder="1" applyAlignment="1">
      <alignment horizontal="left"/>
    </xf>
    <xf numFmtId="0" fontId="1" fillId="0" borderId="1" xfId="0" applyFont="1" applyBorder="1"/>
    <xf numFmtId="0" fontId="0" fillId="0" borderId="26" xfId="0" applyFont="1" applyBorder="1"/>
    <xf numFmtId="0" fontId="0" fillId="0" borderId="26" xfId="0" applyBorder="1"/>
    <xf numFmtId="0" fontId="1" fillId="0" borderId="27" xfId="0" applyFont="1" applyBorder="1" applyAlignment="1">
      <alignment horizontal="center"/>
    </xf>
    <xf numFmtId="0" fontId="1" fillId="0" borderId="6" xfId="0" applyFont="1" applyBorder="1"/>
    <xf numFmtId="0" fontId="1" fillId="0" borderId="5" xfId="0" applyFont="1" applyBorder="1"/>
    <xf numFmtId="0" fontId="6" fillId="0" borderId="1" xfId="0" applyFont="1" applyBorder="1" applyAlignment="1"/>
    <xf numFmtId="0" fontId="1" fillId="0" borderId="1" xfId="0" applyFont="1" applyFill="1" applyBorder="1" applyAlignment="1"/>
    <xf numFmtId="0" fontId="6" fillId="0" borderId="1" xfId="0" applyFont="1" applyBorder="1" applyAlignment="1">
      <alignment horizontal="left"/>
    </xf>
    <xf numFmtId="0" fontId="6" fillId="0" borderId="26" xfId="0" applyFont="1" applyBorder="1" applyAlignment="1"/>
    <xf numFmtId="0" fontId="0" fillId="0" borderId="26" xfId="0" applyBorder="1" applyAlignment="1"/>
    <xf numFmtId="0" fontId="1" fillId="0" borderId="27" xfId="0" applyFont="1" applyFill="1" applyBorder="1" applyAlignment="1">
      <alignment horizontal="left"/>
    </xf>
    <xf numFmtId="0" fontId="20" fillId="0" borderId="1" xfId="1" applyFont="1" applyBorder="1" applyAlignment="1">
      <alignment horizontal="left"/>
    </xf>
    <xf numFmtId="0" fontId="21" fillId="0" borderId="1" xfId="1" applyFont="1" applyBorder="1" applyAlignment="1">
      <alignment horizontal="left"/>
    </xf>
    <xf numFmtId="0" fontId="1" fillId="0" borderId="3" xfId="0" applyFont="1" applyBorder="1" applyAlignment="1">
      <alignment vertical="center"/>
    </xf>
    <xf numFmtId="14" fontId="1" fillId="0" borderId="3" xfId="0" applyNumberFormat="1" applyFont="1" applyBorder="1"/>
    <xf numFmtId="0" fontId="1" fillId="0" borderId="3" xfId="0" applyFont="1" applyBorder="1"/>
    <xf numFmtId="0" fontId="1" fillId="0" borderId="3" xfId="0" applyFont="1" applyBorder="1" applyAlignment="1">
      <alignment horizontal="right" vertical="center"/>
    </xf>
    <xf numFmtId="0" fontId="1" fillId="0" borderId="3" xfId="0" applyFont="1" applyBorder="1" applyAlignment="1">
      <alignment horizontal="center"/>
    </xf>
    <xf numFmtId="0" fontId="1" fillId="0" borderId="23" xfId="0" applyFont="1" applyBorder="1"/>
    <xf numFmtId="14" fontId="1" fillId="0" borderId="14" xfId="0" applyNumberFormat="1" applyFont="1" applyBorder="1"/>
    <xf numFmtId="0" fontId="1" fillId="0" borderId="4" xfId="0" quotePrefix="1" applyFont="1" applyBorder="1" applyAlignment="1">
      <alignment horizontal="right" vertical="center"/>
    </xf>
    <xf numFmtId="14" fontId="1" fillId="0" borderId="0" xfId="0" applyNumberFormat="1" applyFont="1"/>
    <xf numFmtId="14" fontId="1" fillId="0" borderId="0" xfId="0" applyNumberFormat="1" applyFont="1" applyAlignment="1">
      <alignment horizontal="right"/>
    </xf>
    <xf numFmtId="0" fontId="0" fillId="0" borderId="0" xfId="0" applyAlignment="1">
      <alignment horizontal="left"/>
    </xf>
    <xf numFmtId="49" fontId="0" fillId="0" borderId="0" xfId="0" applyNumberFormat="1" applyAlignment="1">
      <alignment horizontal="right"/>
    </xf>
    <xf numFmtId="0" fontId="3" fillId="3" borderId="1" xfId="0" applyFont="1" applyFill="1" applyBorder="1" applyAlignment="1">
      <alignment horizontal="center" vertical="center"/>
    </xf>
    <xf numFmtId="0" fontId="1" fillId="0" borderId="8" xfId="0" applyFont="1" applyBorder="1" applyAlignment="1">
      <alignment horizontal="left"/>
    </xf>
    <xf numFmtId="0" fontId="1" fillId="0" borderId="0" xfId="0" applyFont="1" applyAlignment="1">
      <alignment horizontal="left"/>
    </xf>
    <xf numFmtId="0" fontId="1" fillId="2" borderId="5" xfId="0" applyFont="1" applyFill="1" applyBorder="1" applyAlignment="1">
      <alignment horizontal="center" wrapText="1"/>
    </xf>
    <xf numFmtId="0" fontId="1" fillId="2" borderId="7" xfId="0" applyFont="1" applyFill="1" applyBorder="1" applyAlignment="1">
      <alignment horizontal="center" wrapText="1"/>
    </xf>
    <xf numFmtId="0" fontId="1" fillId="2" borderId="6" xfId="0" applyFont="1" applyFill="1" applyBorder="1" applyAlignment="1">
      <alignment horizontal="center" wrapText="1"/>
    </xf>
    <xf numFmtId="0" fontId="1" fillId="0" borderId="0" xfId="0" applyFont="1" applyAlignment="1"/>
    <xf numFmtId="0" fontId="3" fillId="3" borderId="13" xfId="0" applyFont="1" applyFill="1" applyBorder="1" applyAlignment="1">
      <alignment horizontal="center" vertical="center"/>
    </xf>
    <xf numFmtId="0" fontId="3" fillId="3" borderId="0" xfId="0" applyFont="1" applyFill="1" applyBorder="1" applyAlignment="1">
      <alignment horizontal="center" vertical="center"/>
    </xf>
    <xf numFmtId="0" fontId="0" fillId="0" borderId="0" xfId="0" applyAlignment="1"/>
    <xf numFmtId="0" fontId="1" fillId="5" borderId="15" xfId="0" applyFont="1" applyFill="1" applyBorder="1" applyAlignment="1">
      <alignment horizontal="center"/>
    </xf>
    <xf numFmtId="0" fontId="1" fillId="5" borderId="8" xfId="0" applyFont="1" applyFill="1" applyBorder="1" applyAlignment="1">
      <alignment horizontal="center"/>
    </xf>
    <xf numFmtId="0" fontId="0" fillId="0" borderId="8" xfId="0" applyBorder="1" applyAlignment="1"/>
    <xf numFmtId="0" fontId="1" fillId="0" borderId="8" xfId="0" applyFont="1" applyFill="1" applyBorder="1" applyAlignment="1">
      <alignment horizontal="left" wrapText="1"/>
    </xf>
    <xf numFmtId="0" fontId="1" fillId="2" borderId="2" xfId="0" applyFont="1" applyFill="1" applyBorder="1" applyAlignment="1">
      <alignment horizontal="center"/>
    </xf>
    <xf numFmtId="0" fontId="1" fillId="0" borderId="8" xfId="0" applyFont="1" applyBorder="1" applyAlignment="1"/>
    <xf numFmtId="0" fontId="1" fillId="0" borderId="7" xfId="0" applyFont="1" applyBorder="1" applyAlignment="1">
      <alignment horizontal="left"/>
    </xf>
    <xf numFmtId="0" fontId="1" fillId="0" borderId="7" xfId="0" applyFont="1" applyBorder="1" applyAlignment="1"/>
    <xf numFmtId="0" fontId="1" fillId="5" borderId="13" xfId="0" applyFont="1" applyFill="1" applyBorder="1" applyAlignment="1">
      <alignment horizontal="center"/>
    </xf>
    <xf numFmtId="0" fontId="1" fillId="5" borderId="0" xfId="0" applyFont="1" applyFill="1" applyBorder="1" applyAlignment="1">
      <alignment horizontal="center"/>
    </xf>
    <xf numFmtId="0" fontId="1" fillId="5" borderId="5" xfId="0" applyFont="1" applyFill="1" applyBorder="1" applyAlignment="1">
      <alignment horizontal="center"/>
    </xf>
    <xf numFmtId="0" fontId="1" fillId="5" borderId="7" xfId="0" applyFont="1" applyFill="1" applyBorder="1" applyAlignment="1">
      <alignment horizontal="center"/>
    </xf>
    <xf numFmtId="0" fontId="0" fillId="0" borderId="6" xfId="0" applyBorder="1" applyAlignment="1"/>
    <xf numFmtId="0" fontId="1" fillId="5" borderId="2" xfId="0" applyFont="1" applyFill="1" applyBorder="1" applyAlignment="1">
      <alignment horizontal="center"/>
    </xf>
    <xf numFmtId="0" fontId="0" fillId="0" borderId="2" xfId="0" applyBorder="1" applyAlignment="1"/>
    <xf numFmtId="0" fontId="1" fillId="5" borderId="1" xfId="0" applyFont="1" applyFill="1" applyBorder="1" applyAlignment="1">
      <alignment horizontal="center"/>
    </xf>
    <xf numFmtId="0" fontId="0" fillId="0" borderId="1" xfId="0" applyBorder="1" applyAlignment="1"/>
    <xf numFmtId="0" fontId="10" fillId="3" borderId="13" xfId="0" applyFont="1" applyFill="1" applyBorder="1" applyAlignment="1">
      <alignment horizontal="center" vertical="center"/>
    </xf>
    <xf numFmtId="0" fontId="10" fillId="3" borderId="0" xfId="0" applyFont="1" applyFill="1" applyBorder="1" applyAlignment="1">
      <alignment horizontal="center" vertical="center"/>
    </xf>
    <xf numFmtId="0" fontId="11" fillId="0" borderId="0" xfId="0" applyFont="1" applyAlignment="1"/>
    <xf numFmtId="0" fontId="0" fillId="0" borderId="0" xfId="0" applyBorder="1" applyAlignment="1"/>
    <xf numFmtId="0" fontId="0" fillId="0" borderId="0" xfId="0" applyAlignment="1">
      <alignment horizontal="center"/>
    </xf>
    <xf numFmtId="0" fontId="1" fillId="7" borderId="2" xfId="0" applyFont="1" applyFill="1" applyBorder="1" applyAlignment="1">
      <alignment horizontal="center" wrapText="1"/>
    </xf>
    <xf numFmtId="0" fontId="0" fillId="7" borderId="2" xfId="0" applyFill="1" applyBorder="1" applyAlignment="1"/>
    <xf numFmtId="0" fontId="22" fillId="0" borderId="3" xfId="0" applyFont="1" applyBorder="1"/>
    <xf numFmtId="14" fontId="0" fillId="4" borderId="3" xfId="0" applyNumberFormat="1" applyFill="1" applyBorder="1" applyAlignment="1">
      <alignment horizontal="center"/>
    </xf>
    <xf numFmtId="0" fontId="22" fillId="4" borderId="3" xfId="0" applyFont="1" applyFill="1" applyBorder="1"/>
  </cellXfs>
  <cellStyles count="2">
    <cellStyle name="Normal" xfId="0" builtinId="0"/>
    <cellStyle name="Normal_Sheet1" xfId="1" xr:uid="{40723EF1-6410-4896-BBCC-E0CD15638F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20835-3B6D-487A-B67D-711F6AD8CF75}">
  <dimension ref="A1:A18"/>
  <sheetViews>
    <sheetView zoomScaleNormal="100" workbookViewId="0">
      <selection activeCell="B16" sqref="B16"/>
    </sheetView>
  </sheetViews>
  <sheetFormatPr defaultColWidth="9.1796875" defaultRowHeight="14.5" x14ac:dyDescent="0.35"/>
  <cols>
    <col min="1" max="1" width="105.36328125" style="54" customWidth="1"/>
    <col min="2" max="2" width="35.36328125" style="54" customWidth="1"/>
    <col min="3" max="3" width="12" style="54" customWidth="1"/>
    <col min="4" max="4" width="22.6328125" style="54" customWidth="1"/>
    <col min="5" max="5" width="1.81640625" style="54" customWidth="1"/>
    <col min="6" max="6" width="10.453125" style="54" customWidth="1"/>
    <col min="7" max="7" width="12.36328125" style="54" customWidth="1"/>
    <col min="8" max="8" width="13" style="54" customWidth="1"/>
    <col min="9" max="9" width="1.453125" style="54" customWidth="1"/>
    <col min="10" max="10" width="10.81640625" style="54" customWidth="1"/>
    <col min="11" max="11" width="12" style="54" customWidth="1"/>
    <col min="12" max="16384" width="9.1796875" style="54"/>
  </cols>
  <sheetData>
    <row r="1" spans="1:1" ht="21" x14ac:dyDescent="0.5">
      <c r="A1" s="36" t="s">
        <v>20</v>
      </c>
    </row>
    <row r="3" spans="1:1" ht="195.75" customHeight="1" x14ac:dyDescent="0.35">
      <c r="A3" s="55" t="s">
        <v>52</v>
      </c>
    </row>
    <row r="4" spans="1:1" x14ac:dyDescent="0.35">
      <c r="A4" s="55"/>
    </row>
    <row r="5" spans="1:1" x14ac:dyDescent="0.35">
      <c r="A5" s="55" t="s">
        <v>48</v>
      </c>
    </row>
    <row r="7" spans="1:1" x14ac:dyDescent="0.35">
      <c r="A7" s="26" t="s">
        <v>7</v>
      </c>
    </row>
    <row r="8" spans="1:1" ht="29" x14ac:dyDescent="0.35">
      <c r="A8" s="56" t="s">
        <v>42</v>
      </c>
    </row>
    <row r="9" spans="1:1" ht="29" x14ac:dyDescent="0.35">
      <c r="A9" s="56" t="s">
        <v>43</v>
      </c>
    </row>
    <row r="10" spans="1:1" x14ac:dyDescent="0.35">
      <c r="A10" s="54" t="s">
        <v>44</v>
      </c>
    </row>
    <row r="11" spans="1:1" x14ac:dyDescent="0.35">
      <c r="A11" s="54" t="s">
        <v>45</v>
      </c>
    </row>
    <row r="12" spans="1:1" ht="29" x14ac:dyDescent="0.35">
      <c r="A12" s="56" t="s">
        <v>46</v>
      </c>
    </row>
    <row r="13" spans="1:1" x14ac:dyDescent="0.35">
      <c r="A13" s="54" t="s">
        <v>49</v>
      </c>
    </row>
    <row r="14" spans="1:1" ht="29" x14ac:dyDescent="0.35">
      <c r="A14" s="56" t="s">
        <v>50</v>
      </c>
    </row>
    <row r="15" spans="1:1" ht="34.5" customHeight="1" x14ac:dyDescent="0.35">
      <c r="A15" s="55" t="s">
        <v>51</v>
      </c>
    </row>
    <row r="16" spans="1:1" ht="29" x14ac:dyDescent="0.35">
      <c r="A16" s="56" t="s">
        <v>47</v>
      </c>
    </row>
    <row r="18" spans="1:1" x14ac:dyDescent="0.35">
      <c r="A18" s="26"/>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C7F5F-AF87-7F40-A2B2-EDE11F49D590}">
  <sheetPr>
    <tabColor theme="9"/>
    <pageSetUpPr fitToPage="1"/>
  </sheetPr>
  <dimension ref="A1:T102"/>
  <sheetViews>
    <sheetView topLeftCell="B1" zoomScaleNormal="100" workbookViewId="0">
      <pane ySplit="13" topLeftCell="A14" activePane="bottomLeft" state="frozen"/>
      <selection activeCell="B16" sqref="B16"/>
      <selection pane="bottomLeft" activeCell="E19" sqref="E19"/>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1.81640625" customWidth="1"/>
    <col min="16" max="16" width="1.1796875" hidden="1" customWidth="1"/>
    <col min="17" max="17" width="1.36328125" customWidth="1"/>
    <col min="19" max="19" width="9.26953125" bestFit="1" customWidth="1"/>
    <col min="20" max="20" width="21.90625" customWidth="1"/>
  </cols>
  <sheetData>
    <row r="1" spans="1:20" ht="6.5" customHeight="1" x14ac:dyDescent="0.35">
      <c r="B1" s="2"/>
      <c r="C1" s="2"/>
      <c r="D1" s="2"/>
      <c r="E1" s="2"/>
      <c r="F1" s="2"/>
      <c r="G1" s="5"/>
      <c r="H1" s="12"/>
      <c r="I1" s="6"/>
      <c r="J1" s="6"/>
      <c r="K1" s="6"/>
      <c r="L1" s="37"/>
      <c r="M1" s="6"/>
      <c r="N1" s="2"/>
      <c r="O1" s="2"/>
    </row>
    <row r="2" spans="1:20" ht="30" x14ac:dyDescent="0.45">
      <c r="A2" s="189" t="s">
        <v>2</v>
      </c>
      <c r="B2" s="190"/>
      <c r="C2" s="190"/>
      <c r="D2" s="190"/>
      <c r="E2" s="190"/>
      <c r="F2" s="190"/>
      <c r="G2" s="190"/>
      <c r="H2" s="190"/>
      <c r="I2" s="190"/>
      <c r="J2" s="190"/>
      <c r="K2" s="190"/>
      <c r="L2" s="190"/>
      <c r="M2" s="190"/>
      <c r="N2" s="190"/>
      <c r="O2" s="190"/>
      <c r="P2" s="191"/>
      <c r="Q2" s="191"/>
      <c r="R2" s="191"/>
      <c r="S2" s="191"/>
      <c r="T2" s="191"/>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80" t="s">
        <v>53</v>
      </c>
      <c r="S12" s="181"/>
      <c r="T12" s="171"/>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78" t="s">
        <v>54</v>
      </c>
      <c r="S13" s="78" t="s">
        <v>55</v>
      </c>
      <c r="T13" s="100" t="s">
        <v>60</v>
      </c>
    </row>
    <row r="14" spans="1:20" x14ac:dyDescent="0.35">
      <c r="A14" s="19">
        <v>1</v>
      </c>
      <c r="B14" s="19"/>
      <c r="C14" s="19"/>
      <c r="D14" s="16"/>
      <c r="E14" s="19"/>
      <c r="F14" s="19"/>
      <c r="G14" s="19"/>
      <c r="H14"/>
      <c r="I14" s="20"/>
      <c r="J14" s="20"/>
      <c r="K14" s="20"/>
      <c r="L14" s="42"/>
      <c r="M14" s="23"/>
      <c r="N14" s="23"/>
      <c r="O14" s="23"/>
      <c r="R14" s="88"/>
      <c r="S14" s="16"/>
      <c r="T14" s="105"/>
    </row>
    <row r="15" spans="1:20" x14ac:dyDescent="0.35">
      <c r="A15" s="16">
        <v>2</v>
      </c>
      <c r="B15" s="16"/>
      <c r="C15" s="16"/>
      <c r="D15" s="16"/>
      <c r="E15" s="19"/>
      <c r="F15" s="16"/>
      <c r="G15" s="16"/>
      <c r="H15"/>
      <c r="I15" s="21"/>
      <c r="J15" s="22"/>
      <c r="K15" s="22"/>
      <c r="L15" s="42"/>
      <c r="M15" s="23"/>
      <c r="O15" s="69"/>
      <c r="R15" s="88"/>
      <c r="S15" s="16"/>
      <c r="T15" s="106"/>
    </row>
    <row r="16" spans="1:20" x14ac:dyDescent="0.35">
      <c r="A16" s="16">
        <v>3</v>
      </c>
      <c r="B16" s="16"/>
      <c r="C16" s="16"/>
      <c r="D16" s="16"/>
      <c r="E16" s="19"/>
      <c r="F16" s="16"/>
      <c r="G16" s="16"/>
      <c r="H16"/>
      <c r="I16" s="21"/>
      <c r="J16" s="21"/>
      <c r="K16" s="21"/>
      <c r="L16" s="42"/>
      <c r="M16" s="23"/>
      <c r="O16" s="69"/>
      <c r="R16" s="88"/>
      <c r="S16" s="16"/>
      <c r="T16" s="106"/>
    </row>
    <row r="17" spans="1:20" x14ac:dyDescent="0.35">
      <c r="A17" s="16">
        <v>4</v>
      </c>
      <c r="B17" s="16"/>
      <c r="C17" s="196"/>
      <c r="D17" s="16"/>
      <c r="E17" s="19"/>
      <c r="F17" s="16"/>
      <c r="G17" s="16"/>
      <c r="H17"/>
      <c r="I17" s="21"/>
      <c r="J17" s="197"/>
      <c r="K17" s="197"/>
      <c r="L17" s="42"/>
      <c r="M17" s="23"/>
      <c r="N17" s="69"/>
      <c r="O17" s="153"/>
      <c r="P17" s="26"/>
      <c r="Q17" s="26"/>
      <c r="R17" s="154"/>
      <c r="S17" s="151"/>
      <c r="T17" s="155"/>
    </row>
    <row r="18" spans="1:20" x14ac:dyDescent="0.35">
      <c r="A18" s="16">
        <v>5</v>
      </c>
      <c r="B18" s="16"/>
      <c r="C18" s="196"/>
      <c r="D18" s="16"/>
      <c r="E18" s="19"/>
      <c r="F18" s="16"/>
      <c r="G18" s="16"/>
      <c r="H18"/>
      <c r="I18" s="21"/>
      <c r="J18" s="197"/>
      <c r="K18" s="197"/>
      <c r="L18" s="42"/>
      <c r="M18" s="23"/>
      <c r="N18" s="69"/>
      <c r="O18" s="153"/>
      <c r="P18" s="26"/>
      <c r="Q18" s="26"/>
      <c r="R18" s="154"/>
      <c r="S18" s="151"/>
      <c r="T18" s="155"/>
    </row>
    <row r="19" spans="1:20" x14ac:dyDescent="0.35">
      <c r="A19" s="16">
        <v>6</v>
      </c>
      <c r="B19" s="16"/>
      <c r="C19" s="196"/>
      <c r="D19" s="16"/>
      <c r="E19" s="19"/>
      <c r="F19" s="16"/>
      <c r="G19" s="16"/>
      <c r="H19"/>
      <c r="I19" s="21"/>
      <c r="J19" s="197"/>
      <c r="K19" s="197"/>
      <c r="L19" s="42"/>
      <c r="M19" s="23"/>
      <c r="N19" s="69"/>
      <c r="O19" s="69"/>
      <c r="R19" s="21"/>
      <c r="S19" s="87"/>
      <c r="T19" s="106"/>
    </row>
    <row r="20" spans="1:20" x14ac:dyDescent="0.35">
      <c r="A20" s="16">
        <v>7</v>
      </c>
      <c r="B20" s="16"/>
      <c r="C20" s="196"/>
      <c r="D20" s="16"/>
      <c r="E20" s="19"/>
      <c r="F20" s="16"/>
      <c r="G20" s="16"/>
      <c r="H20"/>
      <c r="I20" s="21"/>
      <c r="J20" s="197"/>
      <c r="K20" s="197"/>
      <c r="L20" s="42"/>
      <c r="M20" s="23"/>
      <c r="N20" s="69"/>
      <c r="O20" s="24"/>
      <c r="R20" s="21"/>
      <c r="S20" s="16"/>
      <c r="T20" s="106"/>
    </row>
    <row r="21" spans="1:20" x14ac:dyDescent="0.35">
      <c r="A21" s="16">
        <v>8</v>
      </c>
      <c r="C21" s="198"/>
      <c r="D21" s="16"/>
      <c r="E21" s="19"/>
      <c r="F21" s="16"/>
      <c r="G21" s="16"/>
      <c r="H21"/>
      <c r="I21" s="21"/>
      <c r="J21" s="197"/>
      <c r="K21" s="197"/>
      <c r="L21" s="42"/>
      <c r="M21" s="24"/>
      <c r="N21" s="69"/>
      <c r="O21" s="24"/>
      <c r="R21" s="21"/>
      <c r="S21" s="16"/>
      <c r="T21" s="106"/>
    </row>
    <row r="22" spans="1:20" x14ac:dyDescent="0.35">
      <c r="A22" s="16">
        <v>9</v>
      </c>
      <c r="B22" s="16"/>
      <c r="C22" s="198"/>
      <c r="D22" s="16"/>
      <c r="E22" s="19"/>
      <c r="F22" s="16"/>
      <c r="G22" s="16"/>
      <c r="H22"/>
      <c r="I22" s="21"/>
      <c r="J22" s="197"/>
      <c r="K22" s="197"/>
      <c r="L22" s="42"/>
      <c r="M22" s="24"/>
      <c r="N22" s="69"/>
      <c r="O22" s="24"/>
      <c r="R22" s="21"/>
      <c r="S22" s="16"/>
      <c r="T22" s="106"/>
    </row>
    <row r="23" spans="1:20" x14ac:dyDescent="0.35">
      <c r="A23" s="16">
        <v>10</v>
      </c>
      <c r="B23" s="16"/>
      <c r="C23" s="198"/>
      <c r="D23" s="16"/>
      <c r="E23" s="19"/>
      <c r="F23" s="16"/>
      <c r="G23" s="16"/>
      <c r="H23"/>
      <c r="I23" s="21"/>
      <c r="J23" s="197"/>
      <c r="K23" s="197"/>
      <c r="L23" s="42"/>
      <c r="M23" s="24"/>
      <c r="N23" s="69"/>
      <c r="O23" s="24"/>
      <c r="R23" s="21"/>
      <c r="S23" s="16"/>
      <c r="T23" s="106"/>
    </row>
    <row r="24" spans="1:20" x14ac:dyDescent="0.35">
      <c r="A24" s="16">
        <v>11</v>
      </c>
      <c r="B24" s="16"/>
      <c r="C24" s="198"/>
      <c r="D24" s="16"/>
      <c r="E24" s="19"/>
      <c r="F24" s="16"/>
      <c r="G24" s="16"/>
      <c r="H24"/>
      <c r="I24" s="21"/>
      <c r="J24" s="22"/>
      <c r="K24" s="22"/>
      <c r="L24" s="42"/>
      <c r="M24" s="24"/>
      <c r="N24" s="69"/>
      <c r="O24" s="24"/>
      <c r="R24" s="21"/>
      <c r="S24" s="16"/>
      <c r="T24" s="106"/>
    </row>
    <row r="25" spans="1:20" x14ac:dyDescent="0.35">
      <c r="A25" s="16">
        <v>12</v>
      </c>
      <c r="B25" s="16"/>
      <c r="C25" s="198"/>
      <c r="D25" s="16"/>
      <c r="E25" s="19"/>
      <c r="F25" s="16"/>
      <c r="G25" s="16"/>
      <c r="H25"/>
      <c r="I25" s="21"/>
      <c r="J25" s="22"/>
      <c r="K25" s="22"/>
      <c r="L25" s="42"/>
      <c r="M25" s="24"/>
      <c r="N25" s="69"/>
      <c r="O25" s="24"/>
      <c r="R25" s="21"/>
      <c r="S25" s="16"/>
      <c r="T25" s="106"/>
    </row>
    <row r="26" spans="1:20" x14ac:dyDescent="0.35">
      <c r="A26" s="16">
        <v>13</v>
      </c>
      <c r="B26" s="16"/>
      <c r="C26" s="198"/>
      <c r="D26" s="16"/>
      <c r="E26" s="19"/>
      <c r="F26" s="16"/>
      <c r="G26" s="16"/>
      <c r="H26"/>
      <c r="I26" s="21"/>
      <c r="J26" s="22"/>
      <c r="K26" s="22"/>
      <c r="L26" s="42"/>
      <c r="M26" s="24"/>
      <c r="N26" s="69"/>
      <c r="O26" s="24"/>
      <c r="R26" s="21"/>
      <c r="S26" s="16"/>
      <c r="T26" s="106"/>
    </row>
    <row r="27" spans="1:20" x14ac:dyDescent="0.35">
      <c r="A27" s="16">
        <v>14</v>
      </c>
      <c r="B27" s="16"/>
      <c r="C27" s="198"/>
      <c r="D27" s="16"/>
      <c r="E27" s="19"/>
      <c r="F27" s="16"/>
      <c r="G27" s="16"/>
      <c r="H27"/>
      <c r="I27" s="21"/>
      <c r="J27" s="22"/>
      <c r="K27" s="22"/>
      <c r="L27" s="42"/>
      <c r="M27" s="24"/>
      <c r="N27" s="69"/>
      <c r="O27" s="24"/>
      <c r="R27" s="21"/>
      <c r="S27" s="16"/>
      <c r="T27" s="106"/>
    </row>
    <row r="28" spans="1:20" x14ac:dyDescent="0.35">
      <c r="A28" s="16">
        <v>15</v>
      </c>
      <c r="B28" s="16"/>
      <c r="C28" s="198"/>
      <c r="D28" s="16"/>
      <c r="E28" s="19"/>
      <c r="F28" s="16"/>
      <c r="G28" s="16"/>
      <c r="H28"/>
      <c r="I28" s="21"/>
      <c r="J28" s="22"/>
      <c r="K28" s="22"/>
      <c r="L28" s="42"/>
      <c r="M28" s="24"/>
      <c r="N28" s="69"/>
      <c r="O28" s="24"/>
      <c r="R28" s="21"/>
      <c r="S28" s="16"/>
      <c r="T28" s="106"/>
    </row>
    <row r="29" spans="1:20" x14ac:dyDescent="0.35">
      <c r="A29" s="16">
        <v>16</v>
      </c>
      <c r="B29" s="16"/>
      <c r="C29" s="198"/>
      <c r="D29" s="16"/>
      <c r="E29" s="19"/>
      <c r="F29" s="16"/>
      <c r="G29" s="16"/>
      <c r="H29"/>
      <c r="I29" s="21"/>
      <c r="J29" s="22"/>
      <c r="K29" s="22"/>
      <c r="L29" s="42"/>
      <c r="M29" s="24"/>
      <c r="N29" s="69"/>
      <c r="O29" s="24"/>
      <c r="R29" s="21"/>
      <c r="S29" s="16"/>
      <c r="T29" s="106"/>
    </row>
    <row r="30" spans="1:20" x14ac:dyDescent="0.35">
      <c r="A30" s="16">
        <v>17</v>
      </c>
      <c r="B30" s="16"/>
      <c r="C30" s="16"/>
      <c r="D30" s="16"/>
      <c r="E30" s="19"/>
      <c r="F30" s="16"/>
      <c r="G30" s="16"/>
      <c r="I30" s="21"/>
      <c r="J30" s="21"/>
      <c r="K30" s="21"/>
      <c r="M30" s="24"/>
      <c r="N30" s="24"/>
      <c r="O30" s="24"/>
      <c r="R30" s="21"/>
      <c r="S30" s="16"/>
      <c r="T30" s="106"/>
    </row>
    <row r="31" spans="1:20" x14ac:dyDescent="0.35">
      <c r="A31" s="16">
        <v>18</v>
      </c>
      <c r="B31" s="16"/>
      <c r="C31" s="16"/>
      <c r="D31" s="16"/>
      <c r="E31" s="19"/>
      <c r="F31" s="16"/>
      <c r="G31" s="16"/>
      <c r="I31" s="21"/>
      <c r="J31" s="21"/>
      <c r="K31" s="21"/>
      <c r="M31" s="24"/>
      <c r="N31" s="24"/>
      <c r="O31" s="24"/>
      <c r="R31" s="16"/>
      <c r="S31" s="16"/>
      <c r="T31" s="106"/>
    </row>
    <row r="32" spans="1:20" x14ac:dyDescent="0.35">
      <c r="A32" s="16">
        <v>19</v>
      </c>
      <c r="B32" s="16"/>
      <c r="C32" s="16"/>
      <c r="D32" s="16"/>
      <c r="E32" s="19"/>
      <c r="F32" s="16"/>
      <c r="G32" s="16"/>
      <c r="I32" s="21"/>
      <c r="J32" s="21"/>
      <c r="K32" s="21"/>
      <c r="M32" s="24"/>
      <c r="N32" s="24"/>
      <c r="O32" s="24"/>
      <c r="R32" s="16"/>
      <c r="S32" s="16"/>
      <c r="T32" s="107"/>
    </row>
    <row r="33" spans="1:19" x14ac:dyDescent="0.35">
      <c r="A33" s="45">
        <v>20</v>
      </c>
    </row>
    <row r="34" spans="1:19" ht="14.5" customHeight="1" x14ac:dyDescent="0.35">
      <c r="A34" s="45" t="s">
        <v>27</v>
      </c>
    </row>
    <row r="35" spans="1:19" x14ac:dyDescent="0.35">
      <c r="A35" s="16"/>
    </row>
    <row r="36" spans="1:19" x14ac:dyDescent="0.35">
      <c r="A36" s="48" t="s">
        <v>28</v>
      </c>
      <c r="B36" s="48"/>
      <c r="C36" s="48"/>
      <c r="D36" s="47"/>
      <c r="E36" s="47"/>
      <c r="F36" s="47"/>
      <c r="G36" s="47"/>
      <c r="J36" s="49"/>
      <c r="K36" s="49"/>
      <c r="L36" s="43"/>
      <c r="M36" s="49"/>
      <c r="N36" s="49"/>
      <c r="O36" s="49"/>
      <c r="P36" s="49"/>
    </row>
    <row r="37" spans="1:19" x14ac:dyDescent="0.35">
      <c r="A37" s="168" t="s">
        <v>13</v>
      </c>
      <c r="B37" s="168"/>
      <c r="C37" s="30">
        <f>COUNTIF('SHEET 8'!D14:D32,"staff")</f>
        <v>0</v>
      </c>
      <c r="D37" s="30"/>
      <c r="E37" s="30"/>
      <c r="L37" s="42"/>
      <c r="N37" s="34"/>
      <c r="P37" s="34"/>
    </row>
    <row r="38" spans="1:19" ht="14.5" customHeight="1" x14ac:dyDescent="0.35">
      <c r="A38" s="168" t="s">
        <v>14</v>
      </c>
      <c r="B38" s="168"/>
      <c r="C38" s="30">
        <f>COUNTIF('SHEET 8'!D14:D32,"student")</f>
        <v>0</v>
      </c>
      <c r="D38" s="30"/>
      <c r="E38" s="30"/>
      <c r="K38" s="9"/>
      <c r="L38" s="9"/>
      <c r="M38" s="9"/>
      <c r="N38" s="9"/>
      <c r="O38" s="9"/>
      <c r="P38" s="9"/>
      <c r="Q38" s="9"/>
      <c r="R38" s="9"/>
      <c r="S38" s="9"/>
    </row>
    <row r="39" spans="1:19" x14ac:dyDescent="0.35">
      <c r="A39" s="168" t="s">
        <v>15</v>
      </c>
      <c r="B39" s="168"/>
      <c r="C39" s="30">
        <f>COUNTIF('SHEET 8'!D14:D32,"hoteling")</f>
        <v>0</v>
      </c>
      <c r="D39" s="30"/>
      <c r="E39" s="30"/>
      <c r="K39" s="9"/>
      <c r="L39" s="9"/>
      <c r="M39" s="9"/>
      <c r="N39" s="9"/>
      <c r="O39" s="9"/>
      <c r="P39" s="9"/>
      <c r="Q39" s="9"/>
      <c r="R39" s="9"/>
      <c r="S39" s="9"/>
    </row>
    <row r="40" spans="1:19" x14ac:dyDescent="0.35">
      <c r="K40" s="9"/>
      <c r="L40" s="9"/>
      <c r="M40" s="9"/>
      <c r="N40" s="9"/>
      <c r="O40" s="9"/>
      <c r="P40" s="9"/>
      <c r="Q40" s="9"/>
      <c r="R40" s="9"/>
      <c r="S40" s="9"/>
    </row>
    <row r="41" spans="1:19" x14ac:dyDescent="0.35">
      <c r="A41" s="175" t="s">
        <v>29</v>
      </c>
      <c r="B41" s="175"/>
      <c r="C41" s="175"/>
      <c r="K41" s="9"/>
      <c r="L41" s="9"/>
      <c r="M41" s="9"/>
      <c r="N41" s="9"/>
      <c r="O41" s="9"/>
      <c r="P41" s="9"/>
      <c r="Q41" s="9"/>
      <c r="R41" s="9"/>
      <c r="S41" s="9"/>
    </row>
    <row r="42" spans="1:19" x14ac:dyDescent="0.35">
      <c r="A42" s="59" t="s">
        <v>19</v>
      </c>
      <c r="C42">
        <f>COUNTIF('SHEET 8'!I14:I32,"NO")</f>
        <v>0</v>
      </c>
      <c r="K42" s="9"/>
      <c r="L42" s="9"/>
      <c r="M42" s="9"/>
      <c r="N42" s="9"/>
      <c r="O42" s="9"/>
      <c r="P42" s="9"/>
      <c r="Q42" s="9"/>
      <c r="R42" s="9"/>
      <c r="S42" s="9"/>
    </row>
    <row r="43" spans="1:19" ht="14.5" customHeight="1" x14ac:dyDescent="0.35">
      <c r="A43" s="59" t="s">
        <v>18</v>
      </c>
      <c r="C43">
        <f>COUNTIF('SHEET 8'!I14:I32,"yes")</f>
        <v>0</v>
      </c>
      <c r="K43" s="9"/>
      <c r="L43" s="9"/>
      <c r="M43" s="9"/>
      <c r="N43" s="9"/>
      <c r="O43" s="9"/>
      <c r="P43" s="9"/>
      <c r="Q43" s="9"/>
      <c r="R43" s="9"/>
      <c r="S43" s="9"/>
    </row>
    <row r="44" spans="1:19" x14ac:dyDescent="0.35">
      <c r="K44" s="9"/>
      <c r="L44" s="9"/>
      <c r="M44" s="9"/>
      <c r="N44" s="9"/>
      <c r="O44" s="9"/>
      <c r="P44" s="9"/>
      <c r="Q44" s="9"/>
      <c r="R44" s="9"/>
      <c r="S44" s="9"/>
    </row>
    <row r="45" spans="1:19" x14ac:dyDescent="0.35">
      <c r="A45" s="51" t="s">
        <v>21</v>
      </c>
      <c r="B45" s="51"/>
      <c r="C45" s="51"/>
      <c r="K45" s="9"/>
      <c r="L45" s="9"/>
      <c r="M45" s="9"/>
      <c r="N45" s="9"/>
      <c r="O45" s="9"/>
      <c r="P45" s="9"/>
      <c r="Q45" s="9"/>
      <c r="R45" s="9"/>
      <c r="S45" s="9"/>
    </row>
    <row r="46" spans="1:19" x14ac:dyDescent="0.35">
      <c r="A46" s="59" t="s">
        <v>30</v>
      </c>
      <c r="C46" s="52">
        <f>COUNTA('SHEET 8'!N14:N32)</f>
        <v>0</v>
      </c>
      <c r="E46" s="49"/>
      <c r="F46" s="49"/>
      <c r="G46" s="49"/>
      <c r="H46" s="49"/>
      <c r="I46" s="49"/>
      <c r="K46" s="9"/>
      <c r="L46" s="9"/>
      <c r="M46" s="9"/>
      <c r="N46" s="9"/>
      <c r="O46" s="9"/>
      <c r="P46" s="9"/>
      <c r="Q46" s="9"/>
      <c r="R46" s="9"/>
      <c r="S46" s="9"/>
    </row>
    <row r="47" spans="1:19" x14ac:dyDescent="0.35">
      <c r="A47" s="164" t="s">
        <v>31</v>
      </c>
      <c r="B47" s="164"/>
      <c r="C47" s="52">
        <f>COUNTA('SHEET 8'!O14:O32)</f>
        <v>0</v>
      </c>
      <c r="E47" s="49"/>
      <c r="F47" s="49"/>
      <c r="G47" s="49"/>
      <c r="H47" s="49"/>
      <c r="I47" s="49"/>
      <c r="K47" s="9"/>
      <c r="L47" s="9"/>
      <c r="M47" s="9"/>
      <c r="N47" s="9"/>
      <c r="O47" s="9"/>
      <c r="P47" s="9"/>
      <c r="Q47" s="9"/>
      <c r="R47" s="9"/>
      <c r="S47" s="9"/>
    </row>
    <row r="48" spans="1:19" x14ac:dyDescent="0.35">
      <c r="E48" s="49"/>
      <c r="F48" s="49"/>
      <c r="G48" s="49"/>
      <c r="H48" s="49"/>
      <c r="I48" s="49"/>
      <c r="K48" s="9"/>
      <c r="L48" s="9"/>
      <c r="M48" s="9"/>
      <c r="N48" s="9"/>
      <c r="O48" s="9"/>
      <c r="P48" s="9"/>
      <c r="Q48" s="9"/>
      <c r="R48" s="9"/>
      <c r="S48" s="9"/>
    </row>
    <row r="49" spans="1:19" x14ac:dyDescent="0.35">
      <c r="E49" s="49"/>
      <c r="F49" s="49"/>
      <c r="G49" s="49"/>
      <c r="H49" s="49"/>
      <c r="I49" s="49"/>
      <c r="K49" s="9"/>
      <c r="L49" s="9"/>
      <c r="M49" s="9"/>
      <c r="N49" s="9"/>
      <c r="O49" s="9"/>
      <c r="P49" s="9"/>
      <c r="Q49" s="9"/>
      <c r="R49" s="9"/>
      <c r="S49" s="9"/>
    </row>
    <row r="50" spans="1:19" x14ac:dyDescent="0.35">
      <c r="A50" s="45"/>
      <c r="B50" s="42"/>
      <c r="C50" s="42"/>
      <c r="D50" s="42"/>
      <c r="E50" s="42"/>
      <c r="F50" s="42"/>
      <c r="G50" s="42"/>
      <c r="H50"/>
      <c r="L50" s="42"/>
    </row>
    <row r="51" spans="1:19" x14ac:dyDescent="0.35">
      <c r="A51" s="45"/>
      <c r="B51" s="42"/>
      <c r="C51" s="42"/>
      <c r="D51" s="42"/>
      <c r="E51" s="42"/>
      <c r="F51" s="42"/>
      <c r="G51" s="42"/>
      <c r="H51"/>
      <c r="L51" s="42"/>
    </row>
    <row r="52" spans="1:19" x14ac:dyDescent="0.35">
      <c r="E52" s="49"/>
      <c r="F52" s="49"/>
      <c r="G52" s="49"/>
      <c r="H52" s="49"/>
      <c r="I52" s="49"/>
      <c r="K52" s="9"/>
      <c r="L52" s="9"/>
      <c r="M52" s="9"/>
      <c r="N52" s="9"/>
      <c r="O52" s="9"/>
      <c r="P52" s="9"/>
      <c r="Q52" s="9"/>
      <c r="R52" s="9"/>
      <c r="S52" s="9"/>
    </row>
    <row r="53" spans="1:19" x14ac:dyDescent="0.35">
      <c r="K53" s="9"/>
      <c r="L53" s="9"/>
      <c r="M53" s="9"/>
      <c r="N53" s="9"/>
      <c r="O53" s="9"/>
      <c r="P53" s="9"/>
      <c r="Q53" s="9"/>
      <c r="R53" s="9"/>
      <c r="S53" s="9"/>
    </row>
    <row r="54" spans="1:19" x14ac:dyDescent="0.35">
      <c r="K54" s="9"/>
      <c r="L54" s="9"/>
      <c r="M54" s="9"/>
      <c r="N54" s="9"/>
      <c r="O54" s="9"/>
      <c r="P54" s="9"/>
      <c r="Q54" s="9"/>
      <c r="R54" s="9"/>
      <c r="S54" s="9"/>
    </row>
    <row r="55" spans="1:19" x14ac:dyDescent="0.35">
      <c r="K55" s="9"/>
      <c r="L55" s="9"/>
      <c r="M55" s="9"/>
      <c r="N55" s="9"/>
      <c r="O55" s="9"/>
      <c r="P55" s="9"/>
      <c r="Q55" s="9"/>
      <c r="R55" s="9"/>
      <c r="S55" s="9"/>
    </row>
    <row r="56" spans="1:19" x14ac:dyDescent="0.35">
      <c r="K56" s="9"/>
      <c r="L56" s="9"/>
      <c r="M56" s="9"/>
      <c r="N56" s="9"/>
      <c r="O56" s="9"/>
      <c r="P56" s="9"/>
      <c r="Q56" s="9"/>
      <c r="R56" s="9"/>
      <c r="S56" s="9"/>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47:B47"/>
    <mergeCell ref="A10:D10"/>
    <mergeCell ref="A12:E12"/>
    <mergeCell ref="F12:G12"/>
    <mergeCell ref="I12:K12"/>
    <mergeCell ref="A37:B37"/>
    <mergeCell ref="A38:B38"/>
    <mergeCell ref="A39:B39"/>
    <mergeCell ref="A41:C41"/>
    <mergeCell ref="A6:D6"/>
    <mergeCell ref="A7:D7"/>
    <mergeCell ref="A9:D9"/>
    <mergeCell ref="A2:T2"/>
    <mergeCell ref="R12:T12"/>
    <mergeCell ref="M12:O12"/>
    <mergeCell ref="A4:D4"/>
    <mergeCell ref="A5:D5"/>
  </mergeCells>
  <dataValidations count="3">
    <dataValidation type="list" allowBlank="1" showInputMessage="1" showErrorMessage="1" sqref="D83:E102 D14:D32" xr:uid="{A04AAD5D-0150-4C48-A577-F822E143EFE9}">
      <formula1>"STAFF, STUDENT, HOTELING"</formula1>
    </dataValidation>
    <dataValidation type="list" allowBlank="1" showInputMessage="1" showErrorMessage="1" sqref="I14:I32" xr:uid="{C797824D-76C4-6340-A031-726884D2EC6C}">
      <formula1>"YES, NO"</formula1>
    </dataValidation>
    <dataValidation allowBlank="1" showDropDown="1" showInputMessage="1" showErrorMessage="1" sqref="E14:F32" xr:uid="{343ECF03-2A72-474D-8790-5C208F5F87E4}"/>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5CE66-B8C6-F647-A768-BA5C16C44F45}">
  <sheetPr>
    <tabColor theme="9"/>
    <pageSetUpPr fitToPage="1"/>
  </sheetPr>
  <dimension ref="A1:T102"/>
  <sheetViews>
    <sheetView zoomScaleNormal="100" workbookViewId="0">
      <pane ySplit="13" topLeftCell="A26" activePane="bottomLeft" state="frozen"/>
      <selection activeCell="B16" sqref="B16"/>
      <selection pane="bottomLeft" activeCell="B16" sqref="B16"/>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1.81640625" customWidth="1"/>
    <col min="16" max="16" width="1.1796875" hidden="1" customWidth="1"/>
    <col min="17" max="17" width="1.363281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71"/>
      <c r="Q2" s="171"/>
      <c r="R2" s="171"/>
      <c r="S2" s="171"/>
      <c r="T2" s="171"/>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80" t="s">
        <v>53</v>
      </c>
      <c r="S12" s="181"/>
      <c r="T12" s="171"/>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78" t="s">
        <v>54</v>
      </c>
      <c r="S13" s="78" t="s">
        <v>55</v>
      </c>
      <c r="T13" s="100" t="s">
        <v>60</v>
      </c>
    </row>
    <row r="14" spans="1:20" x14ac:dyDescent="0.35">
      <c r="A14" s="19">
        <v>1</v>
      </c>
      <c r="B14" s="19"/>
      <c r="C14" s="19"/>
      <c r="D14" s="16"/>
      <c r="E14" s="19"/>
      <c r="F14" s="19"/>
      <c r="G14" s="19"/>
      <c r="I14" s="20"/>
      <c r="J14" s="20"/>
      <c r="K14" s="20"/>
      <c r="M14" s="23"/>
      <c r="N14" s="23"/>
      <c r="O14" s="68"/>
      <c r="R14" s="88"/>
      <c r="S14" s="16"/>
    </row>
    <row r="15" spans="1:20" x14ac:dyDescent="0.35">
      <c r="A15" s="16">
        <v>2</v>
      </c>
      <c r="B15" s="16"/>
      <c r="C15" s="16"/>
      <c r="D15" s="16"/>
      <c r="E15" s="19"/>
      <c r="F15" s="16"/>
      <c r="G15" s="16"/>
      <c r="I15" s="21"/>
      <c r="J15" s="22"/>
      <c r="K15" s="22"/>
      <c r="M15" s="24"/>
      <c r="N15" s="24"/>
      <c r="O15" s="69"/>
      <c r="R15" s="88"/>
      <c r="S15" s="16"/>
    </row>
    <row r="16" spans="1:20" x14ac:dyDescent="0.35">
      <c r="A16" s="16">
        <v>3</v>
      </c>
      <c r="B16" s="16"/>
      <c r="C16" s="16"/>
      <c r="D16" s="16"/>
      <c r="E16" s="19"/>
      <c r="F16" s="16"/>
      <c r="G16" s="16"/>
      <c r="I16" s="21"/>
      <c r="J16" s="21"/>
      <c r="K16" s="21"/>
      <c r="M16" s="24"/>
      <c r="N16" s="24"/>
      <c r="O16" s="69"/>
      <c r="R16" s="88"/>
      <c r="S16" s="16"/>
    </row>
    <row r="17" spans="1:20" x14ac:dyDescent="0.35">
      <c r="A17" s="16">
        <v>4</v>
      </c>
      <c r="B17" s="16"/>
      <c r="C17" s="16"/>
      <c r="D17" s="16"/>
      <c r="E17" s="19"/>
      <c r="F17" s="16"/>
      <c r="G17" s="16"/>
      <c r="I17" s="21"/>
      <c r="J17" s="22"/>
      <c r="K17" s="22"/>
      <c r="M17" s="24"/>
      <c r="N17" s="24"/>
      <c r="O17" s="69"/>
      <c r="R17" s="88"/>
      <c r="S17" s="16"/>
    </row>
    <row r="18" spans="1:20" x14ac:dyDescent="0.35">
      <c r="A18" s="16">
        <v>5</v>
      </c>
      <c r="B18" s="16"/>
      <c r="C18" s="16"/>
      <c r="D18" s="16"/>
      <c r="E18" s="19"/>
      <c r="F18" s="16"/>
      <c r="G18" s="16"/>
      <c r="I18" s="21"/>
      <c r="J18" s="21"/>
      <c r="K18" s="21"/>
      <c r="M18" s="24"/>
      <c r="N18" s="24"/>
      <c r="O18" s="24"/>
      <c r="R18" s="16"/>
      <c r="S18" s="16"/>
    </row>
    <row r="19" spans="1:20" x14ac:dyDescent="0.35">
      <c r="A19" s="16">
        <v>6</v>
      </c>
      <c r="B19" s="16"/>
      <c r="C19" s="16"/>
      <c r="D19" s="16"/>
      <c r="E19" s="19"/>
      <c r="F19" s="16"/>
      <c r="G19" s="16"/>
      <c r="I19" s="21"/>
      <c r="J19" s="21"/>
      <c r="K19" s="21"/>
      <c r="M19" s="24"/>
      <c r="N19" s="24"/>
      <c r="O19" s="24"/>
      <c r="R19" s="16"/>
      <c r="S19" s="16"/>
    </row>
    <row r="20" spans="1:20" x14ac:dyDescent="0.35">
      <c r="A20" s="16">
        <v>7</v>
      </c>
      <c r="B20" s="16"/>
      <c r="C20" s="16"/>
      <c r="D20" s="16"/>
      <c r="E20" s="19"/>
      <c r="F20" s="16"/>
      <c r="G20" s="16"/>
      <c r="I20" s="21"/>
      <c r="J20" s="21"/>
      <c r="K20" s="21"/>
      <c r="M20" s="24"/>
      <c r="N20" s="24"/>
      <c r="O20" s="24"/>
      <c r="R20" s="16"/>
      <c r="S20" s="16"/>
      <c r="T20" s="16"/>
    </row>
    <row r="21" spans="1:20" x14ac:dyDescent="0.35">
      <c r="A21" s="16">
        <v>8</v>
      </c>
      <c r="B21" s="16"/>
      <c r="C21" s="16"/>
      <c r="D21" s="16"/>
      <c r="E21" s="19"/>
      <c r="F21" s="16"/>
      <c r="G21" s="16"/>
      <c r="I21" s="21"/>
      <c r="J21" s="21"/>
      <c r="K21" s="21"/>
      <c r="M21" s="24"/>
      <c r="N21" s="24"/>
      <c r="O21" s="24"/>
      <c r="R21" s="16"/>
      <c r="S21" s="16"/>
      <c r="T21" s="16"/>
    </row>
    <row r="22" spans="1:20" x14ac:dyDescent="0.35">
      <c r="A22" s="16">
        <v>9</v>
      </c>
      <c r="B22" s="16"/>
      <c r="C22" s="16"/>
      <c r="D22" s="16"/>
      <c r="E22" s="19"/>
      <c r="F22" s="16"/>
      <c r="G22" s="16"/>
      <c r="I22" s="21"/>
      <c r="J22" s="21"/>
      <c r="K22" s="21"/>
      <c r="M22" s="24"/>
      <c r="N22" s="24"/>
      <c r="O22" s="24"/>
      <c r="R22" s="16"/>
      <c r="S22" s="16"/>
      <c r="T22" s="16"/>
    </row>
    <row r="23" spans="1:20" x14ac:dyDescent="0.35">
      <c r="A23" s="16">
        <v>10</v>
      </c>
      <c r="B23" s="16"/>
      <c r="C23" s="16"/>
      <c r="D23" s="16"/>
      <c r="E23" s="19"/>
      <c r="F23" s="16"/>
      <c r="G23" s="16"/>
      <c r="I23" s="21"/>
      <c r="J23" s="21"/>
      <c r="K23" s="21"/>
      <c r="M23" s="24"/>
      <c r="N23" s="24"/>
      <c r="O23" s="24"/>
      <c r="R23" s="16"/>
      <c r="S23" s="16"/>
      <c r="T23" s="16"/>
    </row>
    <row r="24" spans="1:20" x14ac:dyDescent="0.35">
      <c r="A24" s="16">
        <v>11</v>
      </c>
      <c r="B24" s="16"/>
      <c r="C24" s="16"/>
      <c r="D24" s="16"/>
      <c r="E24" s="19"/>
      <c r="F24" s="16"/>
      <c r="G24" s="16"/>
      <c r="I24" s="21"/>
      <c r="J24" s="21"/>
      <c r="K24" s="21"/>
      <c r="M24" s="24"/>
      <c r="N24" s="24"/>
      <c r="O24" s="24"/>
      <c r="R24" s="16"/>
      <c r="S24" s="16"/>
      <c r="T24" s="16"/>
    </row>
    <row r="25" spans="1:20" x14ac:dyDescent="0.35">
      <c r="A25" s="16">
        <v>12</v>
      </c>
      <c r="B25" s="16"/>
      <c r="C25" s="16"/>
      <c r="D25" s="16"/>
      <c r="E25" s="19"/>
      <c r="F25" s="16"/>
      <c r="G25" s="16"/>
      <c r="I25" s="21"/>
      <c r="J25" s="21"/>
      <c r="K25" s="21"/>
      <c r="M25" s="24"/>
      <c r="N25" s="24"/>
      <c r="O25" s="24"/>
      <c r="R25" s="16"/>
      <c r="S25" s="16"/>
      <c r="T25" s="16"/>
    </row>
    <row r="26" spans="1:20" x14ac:dyDescent="0.35">
      <c r="A26" s="16">
        <v>13</v>
      </c>
      <c r="B26" s="16"/>
      <c r="C26" s="16"/>
      <c r="D26" s="16"/>
      <c r="E26" s="19"/>
      <c r="F26" s="16"/>
      <c r="G26" s="16"/>
      <c r="I26" s="21"/>
      <c r="J26" s="21"/>
      <c r="K26" s="21"/>
      <c r="M26" s="24"/>
      <c r="N26" s="24"/>
      <c r="O26" s="24"/>
      <c r="R26" s="16"/>
      <c r="S26" s="16"/>
      <c r="T26" s="16"/>
    </row>
    <row r="27" spans="1:20" x14ac:dyDescent="0.35">
      <c r="A27" s="16">
        <v>14</v>
      </c>
      <c r="B27" s="16"/>
      <c r="C27" s="16"/>
      <c r="D27" s="16"/>
      <c r="E27" s="19"/>
      <c r="F27" s="16"/>
      <c r="G27" s="16"/>
      <c r="I27" s="21"/>
      <c r="J27" s="21"/>
      <c r="K27" s="21"/>
      <c r="M27" s="24"/>
      <c r="N27" s="24"/>
      <c r="O27" s="24"/>
      <c r="R27" s="16"/>
      <c r="S27" s="16"/>
      <c r="T27" s="16"/>
    </row>
    <row r="28" spans="1:20" x14ac:dyDescent="0.35">
      <c r="A28" s="16">
        <v>15</v>
      </c>
      <c r="B28" s="16"/>
      <c r="C28" s="16"/>
      <c r="D28" s="16"/>
      <c r="E28" s="19"/>
      <c r="F28" s="16"/>
      <c r="G28" s="16"/>
      <c r="I28" s="21"/>
      <c r="J28" s="21"/>
      <c r="K28" s="21"/>
      <c r="M28" s="24"/>
      <c r="N28" s="24"/>
      <c r="O28" s="24"/>
      <c r="R28" s="16"/>
      <c r="S28" s="16"/>
      <c r="T28" s="16"/>
    </row>
    <row r="29" spans="1:20" x14ac:dyDescent="0.35">
      <c r="A29" s="16">
        <v>16</v>
      </c>
      <c r="B29" s="16"/>
      <c r="C29" s="16"/>
      <c r="D29" s="16"/>
      <c r="E29" s="19"/>
      <c r="F29" s="16"/>
      <c r="G29" s="16"/>
      <c r="I29" s="21"/>
      <c r="J29" s="21"/>
      <c r="K29" s="21"/>
      <c r="M29" s="24"/>
      <c r="N29" s="24"/>
      <c r="O29" s="24"/>
      <c r="R29" s="16"/>
      <c r="S29" s="16"/>
      <c r="T29" s="16"/>
    </row>
    <row r="30" spans="1:20" x14ac:dyDescent="0.35">
      <c r="A30" s="16">
        <v>17</v>
      </c>
      <c r="B30" s="16"/>
      <c r="C30" s="16"/>
      <c r="D30" s="16"/>
      <c r="E30" s="19"/>
      <c r="F30" s="16"/>
      <c r="G30" s="16"/>
      <c r="I30" s="21"/>
      <c r="J30" s="21"/>
      <c r="K30" s="21"/>
      <c r="M30" s="24"/>
      <c r="N30" s="24"/>
      <c r="O30" s="24"/>
      <c r="R30" s="16"/>
      <c r="S30" s="16"/>
      <c r="T30" s="16"/>
    </row>
    <row r="31" spans="1:20" x14ac:dyDescent="0.35">
      <c r="A31" s="16">
        <v>18</v>
      </c>
      <c r="B31" s="16"/>
      <c r="C31" s="16"/>
      <c r="D31" s="16"/>
      <c r="E31" s="19"/>
      <c r="F31" s="16"/>
      <c r="G31" s="16"/>
      <c r="I31" s="21"/>
      <c r="J31" s="21"/>
      <c r="K31" s="21"/>
      <c r="M31" s="24"/>
      <c r="N31" s="24"/>
      <c r="O31" s="24"/>
      <c r="R31" s="16"/>
      <c r="S31" s="16"/>
      <c r="T31" s="16"/>
    </row>
    <row r="32" spans="1:20" x14ac:dyDescent="0.35">
      <c r="A32" s="16">
        <v>19</v>
      </c>
      <c r="B32" s="16"/>
      <c r="C32" s="16"/>
      <c r="D32" s="16"/>
      <c r="E32" s="19"/>
      <c r="F32" s="16"/>
      <c r="G32" s="16"/>
      <c r="I32" s="21"/>
      <c r="J32" s="21"/>
      <c r="K32" s="21"/>
      <c r="M32" s="24"/>
      <c r="N32" s="24"/>
      <c r="O32" s="24"/>
      <c r="R32" s="16"/>
      <c r="S32" s="16"/>
      <c r="T32" s="16"/>
    </row>
    <row r="33" spans="1:20" x14ac:dyDescent="0.35">
      <c r="A33" s="45">
        <v>20</v>
      </c>
      <c r="B33" s="16"/>
      <c r="C33" s="16"/>
      <c r="D33" s="16"/>
      <c r="E33" s="19"/>
      <c r="F33" s="16"/>
      <c r="G33" s="16"/>
      <c r="I33" s="21"/>
      <c r="J33" s="21"/>
      <c r="K33" s="21"/>
      <c r="M33" s="24"/>
      <c r="N33" s="24"/>
      <c r="O33" s="24"/>
      <c r="R33" s="16"/>
      <c r="S33" s="16"/>
      <c r="T33" s="16"/>
    </row>
    <row r="34" spans="1:20" x14ac:dyDescent="0.35">
      <c r="A34" s="45" t="s">
        <v>27</v>
      </c>
    </row>
    <row r="35" spans="1:20" x14ac:dyDescent="0.35">
      <c r="A35" s="45"/>
    </row>
    <row r="36" spans="1:20" ht="14.5" customHeight="1" x14ac:dyDescent="0.35">
      <c r="A36" s="48" t="s">
        <v>28</v>
      </c>
      <c r="B36" s="48"/>
      <c r="C36" s="48"/>
      <c r="D36" s="47"/>
      <c r="E36" s="47"/>
      <c r="F36" s="47"/>
      <c r="G36" s="47"/>
      <c r="J36" s="49"/>
      <c r="K36" s="49"/>
      <c r="L36" s="43"/>
      <c r="M36" s="49"/>
      <c r="N36" s="49"/>
      <c r="O36" s="49"/>
      <c r="P36" s="49"/>
    </row>
    <row r="37" spans="1:20" x14ac:dyDescent="0.35">
      <c r="A37" s="168" t="s">
        <v>13</v>
      </c>
      <c r="B37" s="168"/>
      <c r="C37" s="30">
        <f>COUNTIF('SHEET 9'!D14:D33,"staff")</f>
        <v>0</v>
      </c>
      <c r="D37" s="30"/>
      <c r="E37" s="30"/>
      <c r="L37" s="42"/>
      <c r="N37" s="34"/>
      <c r="P37" s="34"/>
    </row>
    <row r="38" spans="1:20" x14ac:dyDescent="0.35">
      <c r="A38" s="168" t="s">
        <v>14</v>
      </c>
      <c r="B38" s="168"/>
      <c r="C38" s="30">
        <f>COUNTIF('SHEET 9'!D14:D33,"student")</f>
        <v>0</v>
      </c>
      <c r="D38" s="30"/>
      <c r="E38" s="30"/>
      <c r="K38" s="9"/>
      <c r="L38" s="9"/>
      <c r="M38" s="9"/>
      <c r="N38" s="9"/>
      <c r="O38" s="9"/>
      <c r="P38" s="9"/>
      <c r="Q38" s="9"/>
      <c r="R38" s="9"/>
      <c r="S38" s="9"/>
    </row>
    <row r="39" spans="1:20" x14ac:dyDescent="0.35">
      <c r="A39" s="168" t="s">
        <v>15</v>
      </c>
      <c r="B39" s="168"/>
      <c r="C39" s="30">
        <f>COUNTIF('SHEET 9'!D14:D33,"hoteling")</f>
        <v>0</v>
      </c>
      <c r="D39" s="30"/>
      <c r="E39" s="30"/>
      <c r="K39" s="9"/>
      <c r="L39" s="9"/>
      <c r="M39" s="9"/>
      <c r="N39" s="9"/>
      <c r="O39" s="9"/>
      <c r="P39" s="9"/>
      <c r="Q39" s="9"/>
      <c r="R39" s="9"/>
      <c r="S39" s="9"/>
    </row>
    <row r="40" spans="1:20" ht="14.5" customHeight="1" x14ac:dyDescent="0.35">
      <c r="K40" s="9"/>
      <c r="L40" s="9"/>
      <c r="M40" s="9"/>
      <c r="N40" s="9"/>
      <c r="O40" s="9"/>
      <c r="P40" s="9"/>
      <c r="Q40" s="9"/>
      <c r="R40" s="9"/>
      <c r="S40" s="9"/>
    </row>
    <row r="41" spans="1:20" x14ac:dyDescent="0.35">
      <c r="A41" s="175" t="s">
        <v>29</v>
      </c>
      <c r="B41" s="175"/>
      <c r="C41" s="175"/>
      <c r="K41" s="9"/>
      <c r="L41" s="9"/>
      <c r="M41" s="9"/>
      <c r="N41" s="9"/>
      <c r="O41" s="9"/>
      <c r="P41" s="9"/>
      <c r="Q41" s="9"/>
      <c r="R41" s="9"/>
      <c r="S41" s="9"/>
    </row>
    <row r="42" spans="1:20" x14ac:dyDescent="0.35">
      <c r="A42" s="59" t="s">
        <v>19</v>
      </c>
      <c r="C42">
        <f>COUNTIF('SHEET 9'!I14:I33,"NO")</f>
        <v>0</v>
      </c>
      <c r="K42" s="9"/>
      <c r="L42" s="9"/>
      <c r="M42" s="9"/>
      <c r="N42" s="9"/>
      <c r="O42" s="9"/>
      <c r="P42" s="9"/>
      <c r="Q42" s="9"/>
      <c r="R42" s="9"/>
      <c r="S42" s="9"/>
    </row>
    <row r="43" spans="1:20" x14ac:dyDescent="0.35">
      <c r="A43" s="59" t="s">
        <v>18</v>
      </c>
      <c r="C43">
        <f>COUNTIF('SHEET 9'!I14:I33,"YES")</f>
        <v>0</v>
      </c>
      <c r="K43" s="9"/>
      <c r="L43" s="9"/>
      <c r="M43" s="9"/>
      <c r="N43" s="9"/>
      <c r="O43" s="9"/>
      <c r="P43" s="9"/>
      <c r="Q43" s="9"/>
      <c r="R43" s="9"/>
      <c r="S43" s="9"/>
    </row>
    <row r="44" spans="1:20" x14ac:dyDescent="0.35">
      <c r="K44" s="9"/>
      <c r="L44" s="9"/>
      <c r="M44" s="9"/>
      <c r="N44" s="9"/>
      <c r="O44" s="9"/>
      <c r="P44" s="9"/>
      <c r="Q44" s="9"/>
      <c r="R44" s="9"/>
      <c r="S44" s="9"/>
    </row>
    <row r="45" spans="1:20" ht="14.5" customHeight="1" x14ac:dyDescent="0.35">
      <c r="A45" s="51" t="s">
        <v>21</v>
      </c>
      <c r="B45" s="51"/>
      <c r="C45" s="51"/>
      <c r="K45" s="9"/>
      <c r="L45" s="9"/>
      <c r="M45" s="9"/>
      <c r="N45" s="9"/>
      <c r="O45" s="9"/>
      <c r="P45" s="9"/>
      <c r="Q45" s="9"/>
      <c r="R45" s="9"/>
      <c r="S45" s="9"/>
    </row>
    <row r="46" spans="1:20" x14ac:dyDescent="0.35">
      <c r="A46" s="59" t="s">
        <v>30</v>
      </c>
      <c r="C46" s="52">
        <f>COUNTA('SHEET 9'!N14:N33)</f>
        <v>0</v>
      </c>
      <c r="E46" s="49"/>
      <c r="F46" s="49"/>
      <c r="G46" s="49"/>
      <c r="H46" s="49"/>
      <c r="I46" s="49"/>
      <c r="K46" s="9"/>
      <c r="L46" s="9"/>
      <c r="M46" s="9"/>
      <c r="N46" s="9"/>
      <c r="O46" s="9"/>
      <c r="P46" s="9"/>
      <c r="Q46" s="9"/>
      <c r="R46" s="9"/>
      <c r="S46" s="9"/>
    </row>
    <row r="47" spans="1:20" x14ac:dyDescent="0.35">
      <c r="A47" s="164" t="s">
        <v>31</v>
      </c>
      <c r="B47" s="164"/>
      <c r="C47" s="52">
        <f>COUNTA('SHEET 9'!O14:O33)</f>
        <v>0</v>
      </c>
      <c r="E47" s="49"/>
      <c r="F47" s="49"/>
      <c r="G47" s="49"/>
      <c r="H47" s="49"/>
      <c r="I47" s="49"/>
      <c r="K47" s="9"/>
      <c r="L47" s="9"/>
      <c r="M47" s="9"/>
      <c r="N47" s="9"/>
      <c r="O47" s="9"/>
      <c r="P47" s="9"/>
      <c r="Q47" s="9"/>
      <c r="R47" s="9"/>
      <c r="S47" s="9"/>
    </row>
    <row r="48" spans="1:20" x14ac:dyDescent="0.35">
      <c r="E48" s="49"/>
      <c r="F48" s="49"/>
      <c r="G48" s="49"/>
      <c r="H48" s="49"/>
      <c r="I48" s="49"/>
      <c r="K48" s="9"/>
      <c r="L48" s="9"/>
      <c r="M48" s="9"/>
      <c r="N48" s="9"/>
      <c r="O48" s="9"/>
      <c r="P48" s="9"/>
      <c r="Q48" s="9"/>
      <c r="R48" s="9"/>
      <c r="S48" s="9"/>
    </row>
    <row r="49" spans="5:19" x14ac:dyDescent="0.35">
      <c r="E49" s="49"/>
      <c r="F49" s="49"/>
      <c r="G49" s="49"/>
      <c r="H49" s="49"/>
      <c r="I49" s="49"/>
      <c r="K49" s="9"/>
      <c r="L49" s="9"/>
      <c r="M49" s="9"/>
      <c r="N49" s="9"/>
      <c r="O49" s="9"/>
      <c r="P49" s="9"/>
      <c r="Q49" s="9"/>
      <c r="R49" s="9"/>
      <c r="S49" s="9"/>
    </row>
    <row r="50" spans="5:19" x14ac:dyDescent="0.35">
      <c r="E50" s="49"/>
      <c r="F50" s="49"/>
      <c r="G50" s="49"/>
      <c r="H50" s="49"/>
      <c r="I50" s="49"/>
      <c r="K50" s="9"/>
      <c r="L50" s="9"/>
      <c r="M50" s="9"/>
      <c r="N50" s="9"/>
      <c r="O50" s="9"/>
      <c r="P50" s="9"/>
      <c r="Q50" s="9"/>
      <c r="R50" s="9"/>
      <c r="S50" s="9"/>
    </row>
    <row r="51" spans="5:19" x14ac:dyDescent="0.35">
      <c r="E51" s="49"/>
      <c r="F51" s="49"/>
      <c r="G51" s="49"/>
      <c r="H51" s="49"/>
      <c r="I51" s="49"/>
      <c r="K51" s="9"/>
      <c r="L51" s="9"/>
      <c r="M51" s="9"/>
      <c r="N51" s="9"/>
      <c r="O51" s="9"/>
      <c r="P51" s="9"/>
      <c r="Q51" s="9"/>
      <c r="R51" s="9"/>
      <c r="S51" s="9"/>
    </row>
    <row r="52" spans="5:19" x14ac:dyDescent="0.35">
      <c r="E52" s="49"/>
      <c r="F52" s="49"/>
      <c r="G52" s="49"/>
      <c r="H52" s="49"/>
      <c r="I52" s="49"/>
      <c r="K52" s="9"/>
      <c r="L52" s="9"/>
      <c r="M52" s="9"/>
      <c r="N52" s="9"/>
      <c r="O52" s="9"/>
      <c r="P52" s="9"/>
      <c r="Q52" s="9"/>
      <c r="R52" s="9"/>
      <c r="S52" s="9"/>
    </row>
    <row r="53" spans="5:19" x14ac:dyDescent="0.35">
      <c r="K53" s="9"/>
      <c r="L53" s="9"/>
      <c r="M53" s="9"/>
      <c r="N53" s="9"/>
      <c r="O53" s="9"/>
      <c r="P53" s="9"/>
      <c r="Q53" s="9"/>
      <c r="R53" s="9"/>
      <c r="S53" s="9"/>
    </row>
    <row r="54" spans="5:19" x14ac:dyDescent="0.35">
      <c r="K54" s="9"/>
      <c r="L54" s="9"/>
      <c r="M54" s="9"/>
      <c r="N54" s="9"/>
      <c r="O54" s="9"/>
      <c r="P54" s="9"/>
      <c r="Q54" s="9"/>
      <c r="R54" s="9"/>
      <c r="S54" s="9"/>
    </row>
    <row r="55" spans="5:19" x14ac:dyDescent="0.35">
      <c r="K55" s="9"/>
      <c r="L55" s="9"/>
      <c r="M55" s="9"/>
      <c r="N55" s="9"/>
      <c r="O55" s="9"/>
      <c r="P55" s="9"/>
      <c r="Q55" s="9"/>
      <c r="R55" s="9"/>
      <c r="S55" s="9"/>
    </row>
    <row r="56" spans="5:19" x14ac:dyDescent="0.35">
      <c r="K56" s="9"/>
      <c r="L56" s="9"/>
      <c r="M56" s="9"/>
      <c r="N56" s="9"/>
      <c r="O56" s="9"/>
      <c r="P56" s="9"/>
      <c r="Q56" s="9"/>
      <c r="R56" s="9"/>
      <c r="S56" s="9"/>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47:B47"/>
    <mergeCell ref="A10:D10"/>
    <mergeCell ref="A12:E12"/>
    <mergeCell ref="F12:G12"/>
    <mergeCell ref="I12:K12"/>
    <mergeCell ref="A37:B37"/>
    <mergeCell ref="A38:B38"/>
    <mergeCell ref="A39:B39"/>
    <mergeCell ref="A41:C41"/>
    <mergeCell ref="A6:D6"/>
    <mergeCell ref="A7:D7"/>
    <mergeCell ref="A9:D9"/>
    <mergeCell ref="A2:T2"/>
    <mergeCell ref="R12:T12"/>
    <mergeCell ref="M12:O12"/>
    <mergeCell ref="A4:D4"/>
    <mergeCell ref="A5:D5"/>
  </mergeCells>
  <dataValidations count="3">
    <dataValidation type="list" allowBlank="1" showInputMessage="1" showErrorMessage="1" sqref="I14:I33" xr:uid="{66F928A5-89CD-C341-9E0D-B5F2422F03D7}">
      <formula1>"YES, NO"</formula1>
    </dataValidation>
    <dataValidation type="list" allowBlank="1" showInputMessage="1" showErrorMessage="1" sqref="D83:E102 D14:D33" xr:uid="{8A970F99-ED31-CE4B-BD91-4DF2EA590B86}">
      <formula1>"STAFF, STUDENT, HOTELING"</formula1>
    </dataValidation>
    <dataValidation allowBlank="1" showDropDown="1" showInputMessage="1" showErrorMessage="1" sqref="E14:F33" xr:uid="{2BB2E85A-704E-414E-9A58-48CF9C814F9B}"/>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26809-990A-A94D-81A6-184B6429151B}">
  <sheetPr>
    <tabColor theme="9"/>
    <pageSetUpPr fitToPage="1"/>
  </sheetPr>
  <dimension ref="A1:T102"/>
  <sheetViews>
    <sheetView topLeftCell="B1" zoomScale="115" zoomScaleNormal="115" workbookViewId="0">
      <pane ySplit="13" topLeftCell="A14" activePane="bottomLeft" state="frozen"/>
      <selection activeCell="B16" sqref="B16"/>
      <selection pane="bottomLeft" activeCell="B16" sqref="B16"/>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1.81640625" customWidth="1"/>
    <col min="16" max="16" width="1.1796875" hidden="1" customWidth="1"/>
    <col min="17" max="17" width="1.363281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92"/>
      <c r="Q2" s="192"/>
      <c r="R2" s="192"/>
      <c r="S2" s="192"/>
      <c r="T2" s="192"/>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80" t="s">
        <v>53</v>
      </c>
      <c r="S12" s="181"/>
      <c r="T12" s="171"/>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78" t="s">
        <v>54</v>
      </c>
      <c r="S13" s="78" t="s">
        <v>55</v>
      </c>
      <c r="T13" s="100" t="s">
        <v>60</v>
      </c>
    </row>
    <row r="14" spans="1:20" x14ac:dyDescent="0.35">
      <c r="A14" s="19">
        <v>1</v>
      </c>
      <c r="B14" s="19"/>
      <c r="C14" s="19"/>
      <c r="D14" s="16"/>
      <c r="E14" s="19"/>
      <c r="F14" s="19"/>
      <c r="G14" s="19"/>
      <c r="I14" s="20"/>
      <c r="J14" s="20"/>
      <c r="K14" s="20"/>
      <c r="M14" s="23"/>
      <c r="N14" s="68"/>
      <c r="O14" s="23"/>
      <c r="R14" s="89"/>
    </row>
    <row r="15" spans="1:20" x14ac:dyDescent="0.35">
      <c r="A15" s="16">
        <v>2</v>
      </c>
      <c r="B15" s="16"/>
      <c r="C15" s="16"/>
      <c r="D15" s="16"/>
      <c r="E15" s="19"/>
      <c r="F15" s="16"/>
      <c r="G15" s="16"/>
      <c r="I15" s="21"/>
      <c r="J15" s="22"/>
      <c r="K15" s="22"/>
      <c r="M15" s="24"/>
      <c r="N15" s="69"/>
      <c r="O15" s="24"/>
      <c r="R15" s="89"/>
    </row>
    <row r="16" spans="1:20" x14ac:dyDescent="0.35">
      <c r="A16" s="16">
        <v>3</v>
      </c>
      <c r="B16" s="16"/>
      <c r="C16" s="16"/>
      <c r="D16" s="16"/>
      <c r="E16" s="19"/>
      <c r="F16" s="16"/>
      <c r="G16" s="16"/>
      <c r="I16" s="21"/>
      <c r="J16" s="21"/>
      <c r="K16" s="21"/>
      <c r="M16" s="24"/>
      <c r="N16" s="69"/>
      <c r="O16" s="24"/>
      <c r="R16" s="89"/>
    </row>
    <row r="17" spans="1:20" x14ac:dyDescent="0.35">
      <c r="A17" s="16">
        <v>4</v>
      </c>
      <c r="B17" s="16"/>
      <c r="C17" s="16"/>
      <c r="D17" s="16"/>
      <c r="E17" s="19"/>
      <c r="F17" s="16"/>
      <c r="G17" s="16"/>
      <c r="I17" s="21"/>
      <c r="J17" s="22"/>
      <c r="K17" s="22"/>
      <c r="M17" s="24"/>
      <c r="N17" s="69"/>
      <c r="O17" s="24"/>
      <c r="R17" s="89"/>
    </row>
    <row r="18" spans="1:20" x14ac:dyDescent="0.35">
      <c r="A18" s="16">
        <v>5</v>
      </c>
      <c r="B18" s="16"/>
      <c r="C18" s="16"/>
      <c r="D18" s="16"/>
      <c r="E18" s="19"/>
      <c r="F18" s="16"/>
      <c r="G18" s="16"/>
      <c r="I18" s="21"/>
      <c r="J18" s="21"/>
      <c r="K18" s="21"/>
      <c r="M18" s="24"/>
      <c r="N18" s="69"/>
      <c r="O18" s="24"/>
      <c r="R18" s="89"/>
    </row>
    <row r="19" spans="1:20" x14ac:dyDescent="0.35">
      <c r="A19" s="16">
        <v>6</v>
      </c>
      <c r="B19" s="16"/>
      <c r="C19" s="16"/>
      <c r="D19" s="16"/>
      <c r="E19" s="19"/>
      <c r="F19" s="16"/>
      <c r="G19" s="16"/>
      <c r="I19" s="21"/>
      <c r="J19" s="21"/>
      <c r="K19" s="21"/>
      <c r="M19" s="24"/>
      <c r="N19" s="69"/>
      <c r="O19" s="24"/>
      <c r="R19" s="89"/>
    </row>
    <row r="20" spans="1:20" x14ac:dyDescent="0.35">
      <c r="A20" s="16">
        <v>7</v>
      </c>
      <c r="B20" s="16"/>
      <c r="C20" s="16"/>
      <c r="D20" s="16"/>
      <c r="E20" s="19"/>
      <c r="F20" s="16"/>
      <c r="G20" s="16"/>
      <c r="I20" s="21"/>
      <c r="J20" s="21"/>
      <c r="K20" s="21"/>
      <c r="M20" s="24"/>
      <c r="N20" s="69"/>
      <c r="O20" s="24"/>
      <c r="R20" s="89"/>
    </row>
    <row r="21" spans="1:20" x14ac:dyDescent="0.35">
      <c r="A21" s="16">
        <v>8</v>
      </c>
      <c r="B21" s="16"/>
      <c r="C21" s="16"/>
      <c r="D21" s="16"/>
      <c r="E21" s="19"/>
      <c r="F21" s="16"/>
      <c r="G21" s="16"/>
      <c r="I21" s="21"/>
      <c r="J21" s="21"/>
      <c r="K21" s="21"/>
      <c r="M21" s="24"/>
      <c r="N21" s="69"/>
      <c r="O21" s="24"/>
      <c r="R21" s="89"/>
    </row>
    <row r="22" spans="1:20" x14ac:dyDescent="0.35">
      <c r="A22" s="16">
        <v>9</v>
      </c>
      <c r="B22" s="16"/>
      <c r="C22" s="16"/>
      <c r="D22" s="16"/>
      <c r="E22" s="19"/>
      <c r="F22" s="16"/>
      <c r="G22" s="16"/>
      <c r="I22" s="21"/>
      <c r="J22" s="21"/>
      <c r="K22" s="21"/>
      <c r="M22" s="24"/>
      <c r="N22" s="69"/>
      <c r="O22" s="24"/>
      <c r="R22" s="89"/>
    </row>
    <row r="23" spans="1:20" x14ac:dyDescent="0.35">
      <c r="A23" s="16">
        <v>10</v>
      </c>
      <c r="B23" s="16"/>
      <c r="C23" s="16"/>
      <c r="D23" s="16"/>
      <c r="E23" s="19"/>
      <c r="F23" s="16"/>
      <c r="G23" s="16"/>
      <c r="I23" s="21"/>
      <c r="J23" s="21"/>
      <c r="K23" s="21"/>
      <c r="M23" s="24"/>
      <c r="N23" s="69"/>
      <c r="O23" s="24"/>
      <c r="R23" s="89"/>
    </row>
    <row r="24" spans="1:20" x14ac:dyDescent="0.35">
      <c r="A24" s="16">
        <v>11</v>
      </c>
      <c r="B24" s="16"/>
      <c r="C24" s="16"/>
      <c r="D24" s="16"/>
      <c r="E24" s="19"/>
      <c r="F24" s="16"/>
      <c r="G24" s="16"/>
      <c r="I24" s="21"/>
      <c r="J24" s="21"/>
      <c r="K24" s="21"/>
      <c r="M24" s="24"/>
      <c r="N24" s="69"/>
      <c r="O24" s="24"/>
      <c r="R24" s="89"/>
    </row>
    <row r="25" spans="1:20" x14ac:dyDescent="0.35">
      <c r="A25" s="16">
        <v>12</v>
      </c>
      <c r="B25" s="16"/>
      <c r="C25" s="16"/>
      <c r="D25" s="16"/>
      <c r="E25" s="19"/>
      <c r="F25" s="16"/>
      <c r="G25" s="16"/>
      <c r="I25" s="21"/>
      <c r="J25" s="21"/>
      <c r="K25" s="21"/>
      <c r="M25" s="24"/>
      <c r="N25" s="69"/>
      <c r="O25" s="24"/>
      <c r="R25" s="89"/>
    </row>
    <row r="26" spans="1:20" x14ac:dyDescent="0.35">
      <c r="A26" s="16">
        <v>13</v>
      </c>
      <c r="B26" s="16"/>
      <c r="C26" s="16"/>
      <c r="D26" s="16"/>
      <c r="E26" s="19"/>
      <c r="F26" s="16"/>
      <c r="G26" s="16"/>
      <c r="I26" s="21"/>
      <c r="J26" s="21"/>
      <c r="K26" s="21"/>
      <c r="M26" s="24"/>
      <c r="N26" s="69"/>
      <c r="O26" s="24"/>
      <c r="R26" s="89"/>
      <c r="T26" s="96"/>
    </row>
    <row r="27" spans="1:20" x14ac:dyDescent="0.35">
      <c r="A27" s="16">
        <v>14</v>
      </c>
      <c r="B27" s="16"/>
      <c r="C27" s="16"/>
      <c r="D27" s="16"/>
      <c r="E27" s="19"/>
      <c r="F27" s="16"/>
      <c r="G27" s="16"/>
      <c r="I27" s="21"/>
      <c r="J27" s="22"/>
      <c r="K27" s="22"/>
      <c r="M27" s="24"/>
      <c r="N27" s="69"/>
      <c r="O27" s="24"/>
      <c r="R27" s="89"/>
      <c r="T27" s="96"/>
    </row>
    <row r="28" spans="1:20" x14ac:dyDescent="0.35">
      <c r="A28" s="16">
        <v>15</v>
      </c>
      <c r="B28" s="16"/>
      <c r="C28" s="16"/>
      <c r="D28" s="16"/>
      <c r="E28" s="19"/>
      <c r="F28" s="16"/>
      <c r="G28" s="16"/>
      <c r="I28" s="21"/>
      <c r="J28" s="21"/>
      <c r="K28" s="21"/>
      <c r="M28" s="24"/>
      <c r="N28" s="69"/>
      <c r="O28" s="24"/>
      <c r="R28" s="89"/>
      <c r="T28" s="96"/>
    </row>
    <row r="29" spans="1:20" x14ac:dyDescent="0.35">
      <c r="A29" s="16">
        <v>16</v>
      </c>
      <c r="B29" s="16"/>
      <c r="C29" s="16"/>
      <c r="D29" s="16"/>
      <c r="E29" s="19"/>
      <c r="F29" s="16"/>
      <c r="G29" s="16"/>
      <c r="I29" s="21"/>
      <c r="J29" s="21"/>
      <c r="K29" s="21"/>
      <c r="M29" s="24"/>
      <c r="N29" s="69"/>
      <c r="O29" s="24"/>
      <c r="R29" s="89"/>
      <c r="S29" s="80"/>
      <c r="T29" s="96"/>
    </row>
    <row r="30" spans="1:20" x14ac:dyDescent="0.35">
      <c r="A30" s="16">
        <v>17</v>
      </c>
      <c r="B30" s="16"/>
      <c r="C30" s="16"/>
      <c r="D30" s="16"/>
      <c r="E30" s="19"/>
      <c r="F30" s="16"/>
      <c r="G30" s="16"/>
      <c r="I30" s="21"/>
      <c r="J30" s="21"/>
      <c r="K30" s="21"/>
      <c r="M30" s="24"/>
      <c r="N30" s="69"/>
      <c r="O30" s="24"/>
      <c r="R30" s="89"/>
      <c r="S30" s="80"/>
      <c r="T30" s="96"/>
    </row>
    <row r="31" spans="1:20" x14ac:dyDescent="0.35">
      <c r="A31" s="16">
        <v>18</v>
      </c>
      <c r="B31" s="16"/>
      <c r="C31" s="16"/>
      <c r="D31" s="16"/>
      <c r="E31" s="19"/>
      <c r="F31" s="16"/>
      <c r="G31" s="16"/>
      <c r="I31" s="21"/>
      <c r="J31" s="21"/>
      <c r="K31" s="21"/>
      <c r="M31" s="24"/>
      <c r="N31" s="69"/>
      <c r="O31" s="24"/>
      <c r="R31" s="89"/>
      <c r="S31" s="80"/>
      <c r="T31" s="96"/>
    </row>
    <row r="32" spans="1:20" x14ac:dyDescent="0.35">
      <c r="A32" s="16">
        <v>19</v>
      </c>
      <c r="B32" s="16"/>
      <c r="C32" s="16"/>
      <c r="D32" s="16"/>
      <c r="E32" s="19"/>
      <c r="F32" s="16"/>
      <c r="G32" s="16"/>
      <c r="I32" s="21"/>
      <c r="J32" s="21"/>
      <c r="K32" s="21"/>
      <c r="M32" s="24"/>
      <c r="N32" s="69"/>
      <c r="O32" s="24"/>
      <c r="R32" s="89"/>
      <c r="S32" s="80"/>
      <c r="T32" s="96"/>
    </row>
    <row r="33" spans="1:20" x14ac:dyDescent="0.35">
      <c r="A33" s="45">
        <v>20</v>
      </c>
      <c r="B33" s="16"/>
      <c r="C33" s="16"/>
      <c r="D33" s="16"/>
      <c r="E33" s="19"/>
      <c r="F33" s="16"/>
      <c r="G33" s="16"/>
      <c r="I33" s="21"/>
      <c r="J33" s="21"/>
      <c r="K33" s="21"/>
      <c r="M33" s="24"/>
      <c r="N33" s="24"/>
      <c r="O33" s="24"/>
      <c r="R33" s="16"/>
      <c r="S33" s="80"/>
      <c r="T33" s="96"/>
    </row>
    <row r="34" spans="1:20" x14ac:dyDescent="0.35">
      <c r="A34" s="45" t="s">
        <v>27</v>
      </c>
    </row>
    <row r="35" spans="1:20" x14ac:dyDescent="0.35">
      <c r="A35" s="45"/>
    </row>
    <row r="36" spans="1:20" ht="14.5" customHeight="1" x14ac:dyDescent="0.35">
      <c r="A36" s="48" t="s">
        <v>28</v>
      </c>
      <c r="B36" s="48"/>
      <c r="C36" s="48"/>
      <c r="D36" s="47"/>
      <c r="E36" s="47"/>
      <c r="F36" s="47"/>
      <c r="G36" s="47"/>
      <c r="J36" s="49"/>
      <c r="K36" s="49"/>
      <c r="L36" s="43"/>
      <c r="M36" s="49"/>
      <c r="N36" s="49"/>
      <c r="O36" s="49"/>
      <c r="P36" s="49"/>
    </row>
    <row r="37" spans="1:20" x14ac:dyDescent="0.35">
      <c r="A37" s="168" t="s">
        <v>13</v>
      </c>
      <c r="B37" s="168"/>
      <c r="C37" s="30">
        <f>COUNTIF('SHEET 10'!D14:D33,"staff")</f>
        <v>0</v>
      </c>
      <c r="D37" s="30"/>
      <c r="E37" s="30"/>
      <c r="L37" s="42"/>
      <c r="N37" s="34"/>
      <c r="P37" s="34"/>
    </row>
    <row r="38" spans="1:20" x14ac:dyDescent="0.35">
      <c r="A38" s="168" t="s">
        <v>14</v>
      </c>
      <c r="B38" s="168"/>
      <c r="C38" s="30">
        <f>COUNTIF('SHEET 10'!D14:D33,"student")</f>
        <v>0</v>
      </c>
      <c r="D38" s="30"/>
      <c r="E38" s="30"/>
      <c r="K38" s="9"/>
      <c r="L38" s="9"/>
      <c r="M38" s="9"/>
      <c r="N38" s="9"/>
      <c r="O38" s="9"/>
      <c r="P38" s="9"/>
      <c r="Q38" s="9"/>
      <c r="R38" s="9"/>
      <c r="S38" s="9"/>
    </row>
    <row r="39" spans="1:20" x14ac:dyDescent="0.35">
      <c r="A39" s="168" t="s">
        <v>15</v>
      </c>
      <c r="B39" s="168"/>
      <c r="C39" s="30">
        <f>COUNTIF('SHEET 10'!D14:D33,"hoteling")</f>
        <v>0</v>
      </c>
      <c r="D39" s="30"/>
      <c r="E39" s="30"/>
      <c r="K39" s="9"/>
      <c r="L39" s="9"/>
      <c r="M39" s="9"/>
      <c r="N39" s="9"/>
      <c r="O39" s="9"/>
      <c r="P39" s="9"/>
      <c r="Q39" s="9"/>
      <c r="R39" s="9"/>
      <c r="S39" s="9"/>
    </row>
    <row r="40" spans="1:20" ht="14.5" customHeight="1" x14ac:dyDescent="0.35">
      <c r="K40" s="9"/>
      <c r="L40" s="9"/>
      <c r="M40" s="9"/>
      <c r="N40" s="9"/>
      <c r="O40" s="9"/>
      <c r="P40" s="9"/>
      <c r="Q40" s="9"/>
      <c r="R40" s="9"/>
      <c r="S40" s="9"/>
    </row>
    <row r="41" spans="1:20" x14ac:dyDescent="0.35">
      <c r="A41" s="175" t="s">
        <v>29</v>
      </c>
      <c r="B41" s="175"/>
      <c r="C41" s="175"/>
      <c r="K41" s="9"/>
      <c r="L41" s="9"/>
      <c r="M41" s="9"/>
      <c r="N41" s="9"/>
      <c r="O41" s="9"/>
      <c r="P41" s="9"/>
      <c r="Q41" s="9"/>
      <c r="R41" s="9"/>
      <c r="S41" s="9"/>
    </row>
    <row r="42" spans="1:20" x14ac:dyDescent="0.35">
      <c r="A42" s="57" t="s">
        <v>19</v>
      </c>
      <c r="C42">
        <f>COUNTIF('SHEET 10'!I14:I33,"NO")</f>
        <v>0</v>
      </c>
      <c r="K42" s="9"/>
      <c r="L42" s="9"/>
      <c r="M42" s="9"/>
      <c r="N42" s="9"/>
      <c r="O42" s="9"/>
      <c r="P42" s="9"/>
      <c r="Q42" s="9"/>
      <c r="R42" s="9"/>
      <c r="S42" s="9"/>
    </row>
    <row r="43" spans="1:20" x14ac:dyDescent="0.35">
      <c r="A43" s="57" t="s">
        <v>18</v>
      </c>
      <c r="C43">
        <f>COUNTIF('SHEET 10'!I14:I33,"NO")</f>
        <v>0</v>
      </c>
      <c r="K43" s="9"/>
      <c r="L43" s="9"/>
      <c r="M43" s="9"/>
      <c r="N43" s="9"/>
      <c r="O43" s="9"/>
      <c r="P43" s="9"/>
      <c r="Q43" s="9"/>
      <c r="R43" s="9"/>
      <c r="S43" s="9"/>
    </row>
    <row r="44" spans="1:20" x14ac:dyDescent="0.35">
      <c r="K44" s="9"/>
      <c r="L44" s="9"/>
      <c r="M44" s="9"/>
      <c r="N44" s="9"/>
      <c r="O44" s="9"/>
      <c r="P44" s="9"/>
      <c r="Q44" s="9"/>
      <c r="R44" s="9"/>
      <c r="S44" s="9"/>
    </row>
    <row r="45" spans="1:20" ht="14.5" customHeight="1" x14ac:dyDescent="0.35">
      <c r="A45" s="51" t="s">
        <v>21</v>
      </c>
      <c r="B45" s="51"/>
      <c r="C45" s="51"/>
      <c r="K45" s="9"/>
      <c r="L45" s="9"/>
      <c r="M45" s="9"/>
      <c r="N45" s="9"/>
      <c r="O45" s="9"/>
      <c r="P45" s="9"/>
      <c r="Q45" s="9"/>
      <c r="R45" s="9"/>
      <c r="S45" s="9"/>
    </row>
    <row r="46" spans="1:20" x14ac:dyDescent="0.35">
      <c r="A46" s="57" t="s">
        <v>30</v>
      </c>
      <c r="C46" s="52">
        <f>COUNTA('SHEET 10'!N14:N33)</f>
        <v>0</v>
      </c>
      <c r="E46" s="49"/>
      <c r="F46" s="49"/>
      <c r="G46" s="49"/>
      <c r="H46" s="49"/>
      <c r="I46" s="49"/>
      <c r="K46" s="9"/>
      <c r="L46" s="9"/>
      <c r="M46" s="9"/>
      <c r="N46" s="9"/>
      <c r="O46" s="9"/>
      <c r="P46" s="9"/>
      <c r="Q46" s="9"/>
      <c r="R46" s="9"/>
      <c r="S46" s="9"/>
    </row>
    <row r="47" spans="1:20" x14ac:dyDescent="0.35">
      <c r="A47" s="164" t="s">
        <v>31</v>
      </c>
      <c r="B47" s="164"/>
      <c r="C47" s="52">
        <f>COUNTA('SHEET 10'!O14:O33)</f>
        <v>0</v>
      </c>
      <c r="E47" s="49"/>
      <c r="F47" s="49"/>
      <c r="G47" s="49"/>
      <c r="H47" s="49"/>
      <c r="I47" s="49"/>
      <c r="K47" s="9"/>
      <c r="L47" s="9"/>
      <c r="M47" s="9"/>
      <c r="N47" s="9"/>
      <c r="O47" s="9"/>
      <c r="P47" s="9"/>
      <c r="Q47" s="9"/>
      <c r="R47" s="9"/>
      <c r="S47" s="9"/>
    </row>
    <row r="48" spans="1:20" x14ac:dyDescent="0.35">
      <c r="E48" s="49"/>
      <c r="F48" s="49"/>
      <c r="G48" s="49"/>
      <c r="H48" s="49"/>
      <c r="I48" s="49"/>
      <c r="K48" s="9"/>
      <c r="L48" s="9"/>
      <c r="M48" s="9"/>
      <c r="N48" s="9"/>
      <c r="O48" s="9"/>
      <c r="P48" s="9"/>
      <c r="Q48" s="9"/>
      <c r="R48" s="9"/>
      <c r="S48" s="9"/>
    </row>
    <row r="49" spans="5:19" x14ac:dyDescent="0.35">
      <c r="E49" s="49"/>
      <c r="F49" s="49"/>
      <c r="G49" s="49"/>
      <c r="H49" s="49"/>
      <c r="I49" s="49"/>
      <c r="K49" s="9"/>
      <c r="L49" s="9"/>
      <c r="M49" s="9"/>
      <c r="N49" s="9"/>
      <c r="O49" s="9"/>
      <c r="P49" s="9"/>
      <c r="Q49" s="9"/>
      <c r="R49" s="9"/>
      <c r="S49" s="9"/>
    </row>
    <row r="50" spans="5:19" x14ac:dyDescent="0.35">
      <c r="E50" s="49"/>
      <c r="F50" s="49"/>
      <c r="G50" s="49"/>
      <c r="H50" s="49"/>
      <c r="I50" s="49"/>
      <c r="K50" s="9"/>
      <c r="L50" s="9"/>
      <c r="M50" s="9"/>
      <c r="N50" s="9"/>
      <c r="O50" s="9"/>
      <c r="P50" s="9"/>
      <c r="Q50" s="9"/>
      <c r="R50" s="9"/>
      <c r="S50" s="9"/>
    </row>
    <row r="51" spans="5:19" x14ac:dyDescent="0.35">
      <c r="E51" s="49"/>
      <c r="F51" s="49"/>
      <c r="G51" s="49"/>
      <c r="H51" s="49"/>
      <c r="I51" s="49"/>
      <c r="K51" s="9"/>
      <c r="L51" s="9"/>
      <c r="M51" s="9"/>
      <c r="N51" s="9"/>
      <c r="O51" s="9"/>
      <c r="P51" s="9"/>
      <c r="Q51" s="9"/>
      <c r="R51" s="9"/>
      <c r="S51" s="9"/>
    </row>
    <row r="52" spans="5:19" x14ac:dyDescent="0.35">
      <c r="E52" s="49"/>
      <c r="F52" s="49"/>
      <c r="G52" s="49"/>
      <c r="H52" s="49"/>
      <c r="I52" s="49"/>
      <c r="K52" s="9"/>
      <c r="L52" s="9"/>
      <c r="M52" s="9"/>
      <c r="N52" s="9"/>
      <c r="O52" s="9"/>
      <c r="P52" s="9"/>
      <c r="Q52" s="9"/>
      <c r="R52" s="9"/>
      <c r="S52" s="9"/>
    </row>
    <row r="53" spans="5:19" x14ac:dyDescent="0.35">
      <c r="K53" s="9"/>
      <c r="L53" s="9"/>
      <c r="M53" s="9"/>
      <c r="N53" s="9"/>
      <c r="O53" s="9"/>
      <c r="P53" s="9"/>
      <c r="Q53" s="9"/>
      <c r="R53" s="9"/>
      <c r="S53" s="9"/>
    </row>
    <row r="54" spans="5:19" x14ac:dyDescent="0.35">
      <c r="K54" s="9"/>
      <c r="L54" s="9"/>
      <c r="M54" s="9"/>
      <c r="N54" s="9"/>
      <c r="O54" s="9"/>
      <c r="P54" s="9"/>
      <c r="Q54" s="9"/>
      <c r="R54" s="9"/>
      <c r="S54" s="9"/>
    </row>
    <row r="55" spans="5:19" x14ac:dyDescent="0.35">
      <c r="K55" s="9"/>
      <c r="L55" s="9"/>
      <c r="M55" s="9"/>
      <c r="N55" s="9"/>
      <c r="O55" s="9"/>
      <c r="P55" s="9"/>
      <c r="Q55" s="9"/>
      <c r="R55" s="9"/>
      <c r="S55" s="9"/>
    </row>
    <row r="56" spans="5:19" x14ac:dyDescent="0.35">
      <c r="K56" s="9"/>
      <c r="L56" s="9"/>
      <c r="M56" s="9"/>
      <c r="N56" s="9"/>
      <c r="O56" s="9"/>
      <c r="P56" s="9"/>
      <c r="Q56" s="9"/>
      <c r="R56" s="9"/>
      <c r="S56" s="9"/>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47:B47"/>
    <mergeCell ref="A10:D10"/>
    <mergeCell ref="A12:E12"/>
    <mergeCell ref="F12:G12"/>
    <mergeCell ref="I12:K12"/>
    <mergeCell ref="A37:B37"/>
    <mergeCell ref="A38:B38"/>
    <mergeCell ref="A39:B39"/>
    <mergeCell ref="A41:C41"/>
    <mergeCell ref="A6:D6"/>
    <mergeCell ref="A7:D7"/>
    <mergeCell ref="A9:D9"/>
    <mergeCell ref="A2:T2"/>
    <mergeCell ref="R12:T12"/>
    <mergeCell ref="M12:O12"/>
    <mergeCell ref="A4:D4"/>
    <mergeCell ref="A5:D5"/>
  </mergeCells>
  <dataValidations count="3">
    <dataValidation type="list" allowBlank="1" showInputMessage="1" showErrorMessage="1" sqref="I14:I33" xr:uid="{8CA85646-1597-9B4A-9531-B68EB7B6E4FE}">
      <formula1>"YES, NO"</formula1>
    </dataValidation>
    <dataValidation type="list" allowBlank="1" showInputMessage="1" showErrorMessage="1" sqref="D83:E102 D14:D33" xr:uid="{14FDF28D-43EA-3E49-85CB-F29ADF4EC5EA}">
      <formula1>"STAFF, STUDENT, HOTELING"</formula1>
    </dataValidation>
    <dataValidation allowBlank="1" showDropDown="1" showInputMessage="1" showErrorMessage="1" sqref="E14:F33" xr:uid="{D6BE7AD5-662A-A345-8ED8-508C5B9F5F14}"/>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DCB63-0897-8642-9989-18D3BCA8950A}">
  <sheetPr>
    <tabColor theme="4"/>
    <pageSetUpPr fitToPage="1"/>
  </sheetPr>
  <dimension ref="A1:T102"/>
  <sheetViews>
    <sheetView topLeftCell="B1" zoomScale="85" zoomScaleNormal="85" workbookViewId="0">
      <pane ySplit="13" topLeftCell="A14" activePane="bottomLeft" state="frozen"/>
      <selection activeCell="B16" sqref="B16"/>
      <selection pane="bottomLeft" activeCell="B16" sqref="B16"/>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1.81640625" customWidth="1"/>
    <col min="16" max="16" width="1.1796875" hidden="1" customWidth="1"/>
    <col min="17" max="17" width="1.36328125" customWidth="1"/>
    <col min="19" max="19" width="10.26953125" customWidth="1"/>
    <col min="20" max="20" width="20.63281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92"/>
      <c r="Q2" s="192"/>
      <c r="R2" s="192"/>
      <c r="S2" s="192"/>
      <c r="T2" s="192"/>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80" t="s">
        <v>53</v>
      </c>
      <c r="S12" s="181"/>
      <c r="T12" s="171"/>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78" t="s">
        <v>54</v>
      </c>
      <c r="S13" s="78" t="s">
        <v>55</v>
      </c>
      <c r="T13" s="100" t="s">
        <v>60</v>
      </c>
    </row>
    <row r="14" spans="1:20" x14ac:dyDescent="0.35">
      <c r="A14" s="19">
        <v>1</v>
      </c>
      <c r="B14" s="19"/>
      <c r="C14" s="19"/>
      <c r="D14" s="16"/>
      <c r="E14" s="19"/>
      <c r="F14" s="19"/>
      <c r="G14" s="19"/>
      <c r="H14"/>
      <c r="I14" s="20"/>
      <c r="J14" s="20"/>
      <c r="K14" s="20"/>
      <c r="L14" s="42"/>
      <c r="M14" s="23"/>
      <c r="N14" s="68"/>
      <c r="O14" s="68"/>
      <c r="R14" s="89"/>
    </row>
    <row r="15" spans="1:20" x14ac:dyDescent="0.35">
      <c r="A15" s="16">
        <v>2</v>
      </c>
      <c r="B15" s="16"/>
      <c r="C15" s="16"/>
      <c r="D15" s="16"/>
      <c r="E15" s="19"/>
      <c r="F15" s="16"/>
      <c r="G15" s="16"/>
      <c r="H15"/>
      <c r="I15" s="20"/>
      <c r="J15" s="22"/>
      <c r="K15" s="22"/>
      <c r="L15" s="42"/>
      <c r="M15" s="23"/>
      <c r="N15" s="69"/>
      <c r="O15" s="69"/>
      <c r="R15" s="82"/>
      <c r="S15" s="90"/>
    </row>
    <row r="16" spans="1:20" x14ac:dyDescent="0.35">
      <c r="A16" s="16">
        <v>3</v>
      </c>
      <c r="B16" s="16"/>
      <c r="C16" s="16"/>
      <c r="D16" s="16"/>
      <c r="E16" s="19"/>
      <c r="F16" s="16"/>
      <c r="G16" s="16"/>
      <c r="H16"/>
      <c r="I16" s="20"/>
      <c r="J16" s="21"/>
      <c r="K16" s="21"/>
      <c r="L16" s="42"/>
      <c r="M16" s="23"/>
      <c r="N16" s="69"/>
      <c r="O16" s="69"/>
      <c r="R16" s="82"/>
      <c r="S16" s="90"/>
    </row>
    <row r="17" spans="1:20" x14ac:dyDescent="0.35">
      <c r="A17" s="16">
        <v>4</v>
      </c>
      <c r="B17" s="16"/>
      <c r="C17" s="16"/>
      <c r="D17" s="16"/>
      <c r="E17" s="19"/>
      <c r="F17" s="16"/>
      <c r="G17" s="16"/>
      <c r="H17"/>
      <c r="I17" s="20"/>
      <c r="J17" s="22"/>
      <c r="K17" s="22"/>
      <c r="L17" s="42"/>
      <c r="M17" s="23"/>
      <c r="N17" s="69"/>
      <c r="O17" s="69"/>
      <c r="R17" s="82"/>
      <c r="S17" s="90"/>
    </row>
    <row r="18" spans="1:20" x14ac:dyDescent="0.35">
      <c r="A18" s="16">
        <v>5</v>
      </c>
      <c r="B18" s="16"/>
      <c r="C18" s="16"/>
      <c r="D18" s="16"/>
      <c r="E18" s="19"/>
      <c r="F18" s="16"/>
      <c r="G18" s="16"/>
      <c r="H18"/>
      <c r="I18" s="20"/>
      <c r="J18" s="21"/>
      <c r="K18" s="21"/>
      <c r="L18" s="42"/>
      <c r="M18" s="23"/>
      <c r="N18" s="153"/>
      <c r="O18" s="153"/>
      <c r="P18" s="26"/>
      <c r="Q18" s="26"/>
      <c r="R18" s="29"/>
      <c r="S18" s="159"/>
      <c r="T18" s="26"/>
    </row>
    <row r="19" spans="1:20" x14ac:dyDescent="0.35">
      <c r="A19" s="16">
        <v>6</v>
      </c>
      <c r="B19" s="16"/>
      <c r="C19" s="16"/>
      <c r="D19" s="16"/>
      <c r="E19" s="19"/>
      <c r="F19" s="16"/>
      <c r="G19" s="16"/>
      <c r="H19"/>
      <c r="I19" s="20"/>
      <c r="J19" s="21"/>
      <c r="K19" s="21"/>
      <c r="L19" s="42"/>
      <c r="M19" s="23"/>
      <c r="N19" s="69"/>
      <c r="O19" s="69"/>
      <c r="R19" s="82"/>
      <c r="S19" s="90"/>
    </row>
    <row r="20" spans="1:20" x14ac:dyDescent="0.35">
      <c r="A20" s="16">
        <v>7</v>
      </c>
      <c r="B20" s="16"/>
      <c r="C20" s="16"/>
      <c r="D20" s="16"/>
      <c r="E20" s="19"/>
      <c r="F20" s="16"/>
      <c r="G20" s="16"/>
      <c r="H20"/>
      <c r="I20" s="20"/>
      <c r="J20" s="21"/>
      <c r="K20" s="21"/>
      <c r="L20" s="42"/>
      <c r="M20" s="23"/>
      <c r="N20" s="153"/>
      <c r="O20" s="153"/>
      <c r="P20" s="26"/>
      <c r="Q20" s="26"/>
      <c r="R20" s="29"/>
      <c r="S20" s="159"/>
      <c r="T20" s="26"/>
    </row>
    <row r="21" spans="1:20" x14ac:dyDescent="0.35">
      <c r="A21" s="16">
        <v>8</v>
      </c>
      <c r="B21" s="16"/>
      <c r="C21" s="16"/>
      <c r="D21" s="16"/>
      <c r="E21" s="19"/>
      <c r="F21" s="16"/>
      <c r="G21" s="16"/>
      <c r="H21"/>
      <c r="I21" s="20"/>
      <c r="J21" s="21"/>
      <c r="K21" s="21"/>
      <c r="L21" s="42"/>
      <c r="M21" s="23"/>
      <c r="N21" s="68"/>
      <c r="O21" s="68"/>
      <c r="R21" s="82"/>
      <c r="S21" s="86"/>
      <c r="T21" s="152"/>
    </row>
    <row r="22" spans="1:20" x14ac:dyDescent="0.35">
      <c r="A22" s="16">
        <v>9</v>
      </c>
      <c r="B22" s="16"/>
      <c r="C22" s="16"/>
      <c r="D22" s="16"/>
      <c r="E22" s="19"/>
      <c r="F22" s="16"/>
      <c r="G22" s="16"/>
      <c r="H22"/>
      <c r="I22" s="21"/>
      <c r="J22" s="21"/>
      <c r="K22" s="21"/>
      <c r="L22" s="42"/>
      <c r="M22" s="23"/>
      <c r="N22" s="69"/>
      <c r="O22" s="69"/>
      <c r="R22" s="82"/>
      <c r="S22" s="86"/>
      <c r="T22" s="16"/>
    </row>
    <row r="23" spans="1:20" x14ac:dyDescent="0.35">
      <c r="A23" s="16">
        <v>10</v>
      </c>
      <c r="B23" s="16"/>
      <c r="C23" s="16"/>
      <c r="D23" s="16"/>
      <c r="E23" s="19"/>
      <c r="F23" s="16"/>
      <c r="G23" s="16"/>
      <c r="H23"/>
      <c r="I23" s="21"/>
      <c r="J23" s="21"/>
      <c r="K23" s="21"/>
      <c r="L23" s="42"/>
      <c r="M23" s="23"/>
      <c r="N23" s="68"/>
      <c r="O23" s="68"/>
      <c r="R23" s="82"/>
      <c r="S23" s="86"/>
      <c r="T23" s="16"/>
    </row>
    <row r="24" spans="1:20" x14ac:dyDescent="0.35">
      <c r="A24" s="16">
        <v>11</v>
      </c>
      <c r="B24" s="16"/>
      <c r="C24" s="16"/>
      <c r="D24" s="16"/>
      <c r="E24" s="19"/>
      <c r="F24" s="16"/>
      <c r="G24" s="16"/>
      <c r="H24"/>
      <c r="I24" s="21"/>
      <c r="J24" s="21"/>
      <c r="K24" s="21"/>
      <c r="L24" s="42"/>
      <c r="M24" s="23"/>
      <c r="N24" s="68"/>
      <c r="O24" s="77"/>
      <c r="R24" s="82"/>
      <c r="S24" s="86"/>
      <c r="T24" s="16"/>
    </row>
    <row r="25" spans="1:20" x14ac:dyDescent="0.35">
      <c r="A25" s="16">
        <v>12</v>
      </c>
      <c r="B25" s="16"/>
      <c r="C25" s="16"/>
      <c r="D25" s="16"/>
      <c r="E25" s="19"/>
      <c r="F25" s="16"/>
      <c r="G25" s="16"/>
      <c r="H25"/>
      <c r="I25" s="21"/>
      <c r="J25" s="21"/>
      <c r="K25" s="21"/>
      <c r="L25" s="42"/>
      <c r="M25" s="23"/>
      <c r="N25" s="68"/>
      <c r="O25" s="68"/>
      <c r="R25" s="82"/>
      <c r="S25" s="86"/>
      <c r="T25" s="16"/>
    </row>
    <row r="26" spans="1:20" x14ac:dyDescent="0.35">
      <c r="A26" s="16">
        <v>13</v>
      </c>
      <c r="B26" s="16"/>
      <c r="C26" s="16"/>
      <c r="D26" s="16"/>
      <c r="E26" s="19"/>
      <c r="F26" s="16"/>
      <c r="G26" s="16"/>
      <c r="H26"/>
      <c r="I26" s="21"/>
      <c r="J26" s="22"/>
      <c r="K26" s="22"/>
      <c r="L26" s="42"/>
      <c r="M26" s="23"/>
      <c r="N26" s="69"/>
      <c r="O26" s="69"/>
      <c r="R26" s="82"/>
      <c r="S26" s="86"/>
      <c r="T26" s="16"/>
    </row>
    <row r="27" spans="1:20" x14ac:dyDescent="0.35">
      <c r="A27" s="16">
        <v>14</v>
      </c>
      <c r="B27" s="16"/>
      <c r="C27" s="16"/>
      <c r="D27" s="16"/>
      <c r="E27" s="19"/>
      <c r="F27" s="16"/>
      <c r="G27" s="16"/>
      <c r="H27"/>
      <c r="I27" s="21"/>
      <c r="J27" s="22"/>
      <c r="K27" s="22"/>
      <c r="L27" s="42"/>
      <c r="M27" s="23"/>
      <c r="N27" s="153"/>
      <c r="O27" s="157"/>
      <c r="P27" s="26"/>
      <c r="Q27" s="26"/>
      <c r="R27" s="29"/>
      <c r="S27" s="158"/>
      <c r="T27" s="26"/>
    </row>
    <row r="28" spans="1:20" x14ac:dyDescent="0.35">
      <c r="A28" s="16">
        <v>15</v>
      </c>
      <c r="B28" s="16"/>
      <c r="C28" s="16"/>
      <c r="D28" s="16"/>
      <c r="E28" s="19"/>
      <c r="F28" s="16"/>
      <c r="G28" s="16"/>
      <c r="H28"/>
      <c r="I28" s="21"/>
      <c r="J28" s="21"/>
      <c r="K28" s="21"/>
      <c r="L28" s="42"/>
      <c r="M28" s="23"/>
      <c r="N28" s="68"/>
      <c r="O28" s="77"/>
      <c r="R28" s="82"/>
      <c r="S28" s="86"/>
      <c r="T28" s="16"/>
    </row>
    <row r="29" spans="1:20" x14ac:dyDescent="0.35">
      <c r="A29" s="16">
        <v>16</v>
      </c>
      <c r="B29" s="16"/>
      <c r="C29" s="16"/>
      <c r="D29" s="16"/>
      <c r="E29" s="19"/>
      <c r="F29" s="16"/>
      <c r="G29" s="16"/>
      <c r="H29"/>
      <c r="I29" s="21"/>
      <c r="J29" s="21"/>
      <c r="K29" s="21"/>
      <c r="L29" s="42"/>
      <c r="M29" s="23"/>
      <c r="N29" s="69"/>
      <c r="O29" s="77"/>
      <c r="R29" s="21"/>
      <c r="S29" s="101"/>
      <c r="T29" s="16"/>
    </row>
    <row r="30" spans="1:20" x14ac:dyDescent="0.35">
      <c r="A30" s="16">
        <v>17</v>
      </c>
      <c r="B30" s="16"/>
      <c r="C30" s="16"/>
      <c r="D30" s="16"/>
      <c r="E30" s="19"/>
      <c r="F30" s="16"/>
      <c r="G30" s="16"/>
      <c r="H30"/>
      <c r="I30" s="21"/>
      <c r="J30" s="21"/>
      <c r="K30" s="21"/>
      <c r="L30" s="42"/>
      <c r="M30" s="23"/>
      <c r="N30" s="68"/>
      <c r="O30" s="68"/>
      <c r="R30" s="21"/>
      <c r="S30" s="101"/>
      <c r="T30" s="16"/>
    </row>
    <row r="31" spans="1:20" x14ac:dyDescent="0.35">
      <c r="A31" s="16">
        <v>18</v>
      </c>
      <c r="B31" s="16"/>
      <c r="C31" s="16"/>
      <c r="D31" s="16"/>
      <c r="E31" s="19"/>
      <c r="F31" s="16"/>
      <c r="G31" s="16"/>
      <c r="H31"/>
      <c r="I31" s="21"/>
      <c r="J31" s="22"/>
      <c r="K31" s="22"/>
      <c r="L31" s="42"/>
      <c r="M31" s="23"/>
      <c r="N31" s="69"/>
      <c r="O31" s="69"/>
      <c r="R31" s="21"/>
      <c r="S31" s="101"/>
      <c r="T31" s="16"/>
    </row>
    <row r="32" spans="1:20" x14ac:dyDescent="0.35">
      <c r="A32" s="16">
        <v>19</v>
      </c>
      <c r="B32" s="16"/>
      <c r="C32" s="16"/>
      <c r="D32" s="16"/>
      <c r="E32" s="19"/>
      <c r="F32" s="16"/>
      <c r="G32" s="16"/>
      <c r="H32"/>
      <c r="I32" s="21"/>
      <c r="J32" s="21"/>
      <c r="K32" s="21"/>
      <c r="L32" s="42"/>
      <c r="M32" s="23"/>
      <c r="N32" s="153"/>
      <c r="O32" s="153"/>
      <c r="P32" s="26"/>
      <c r="Q32" s="26"/>
      <c r="R32" s="154"/>
      <c r="S32" s="156"/>
      <c r="T32" s="26"/>
    </row>
    <row r="33" spans="1:20" x14ac:dyDescent="0.35">
      <c r="A33" s="45">
        <v>20</v>
      </c>
      <c r="B33" s="16"/>
      <c r="C33" s="16"/>
      <c r="D33" s="16"/>
      <c r="E33" s="19"/>
      <c r="F33" s="16"/>
      <c r="G33" s="16"/>
      <c r="H33"/>
      <c r="I33" s="21"/>
      <c r="J33" s="21"/>
      <c r="K33" s="21"/>
      <c r="L33" s="42"/>
      <c r="M33" s="23"/>
      <c r="N33" s="68"/>
      <c r="O33" s="77"/>
      <c r="R33" s="89"/>
      <c r="S33" s="80"/>
      <c r="T33" s="16"/>
    </row>
    <row r="34" spans="1:20" x14ac:dyDescent="0.35">
      <c r="A34" s="45" t="s">
        <v>27</v>
      </c>
    </row>
    <row r="35" spans="1:20" x14ac:dyDescent="0.35">
      <c r="A35" s="45"/>
    </row>
    <row r="36" spans="1:20" ht="14.5" customHeight="1" x14ac:dyDescent="0.35">
      <c r="A36" s="48" t="s">
        <v>28</v>
      </c>
      <c r="B36" s="48"/>
      <c r="C36" s="48"/>
      <c r="D36" s="47"/>
      <c r="E36" s="47"/>
      <c r="F36" s="47"/>
      <c r="G36" s="47"/>
      <c r="J36" s="49"/>
      <c r="K36" s="49"/>
      <c r="L36" s="43"/>
      <c r="M36" s="49"/>
      <c r="N36" s="49"/>
      <c r="O36" s="49"/>
      <c r="P36" s="49"/>
    </row>
    <row r="37" spans="1:20" x14ac:dyDescent="0.35">
      <c r="A37" s="168" t="s">
        <v>13</v>
      </c>
      <c r="B37" s="168"/>
      <c r="C37" s="30">
        <f>COUNTIF('SHEET 11'!D14:D33,"staff")</f>
        <v>0</v>
      </c>
      <c r="D37" s="30"/>
      <c r="E37" s="30"/>
      <c r="L37" s="42"/>
      <c r="N37" s="34"/>
      <c r="P37" s="34"/>
    </row>
    <row r="38" spans="1:20" x14ac:dyDescent="0.35">
      <c r="A38" s="168" t="s">
        <v>14</v>
      </c>
      <c r="B38" s="168"/>
      <c r="C38" s="30">
        <f>COUNTIF('SHEET 11'!D14:D33,"student")</f>
        <v>0</v>
      </c>
      <c r="D38" s="30"/>
      <c r="E38" s="30"/>
      <c r="K38" s="9"/>
      <c r="L38" s="9"/>
      <c r="M38" s="9"/>
      <c r="N38" s="9"/>
      <c r="O38" s="9"/>
      <c r="P38" s="9"/>
      <c r="Q38" s="9"/>
      <c r="R38" s="9"/>
      <c r="S38" s="9"/>
    </row>
    <row r="39" spans="1:20" x14ac:dyDescent="0.35">
      <c r="A39" s="168" t="s">
        <v>15</v>
      </c>
      <c r="B39" s="168"/>
      <c r="C39" s="30">
        <f>COUNTIF('SHEET 11'!D14:D33,"hoteling")</f>
        <v>0</v>
      </c>
      <c r="D39" s="30"/>
      <c r="E39" s="30"/>
      <c r="K39" s="9"/>
      <c r="L39" s="9"/>
      <c r="M39" s="9"/>
      <c r="N39" s="9"/>
      <c r="O39" s="9"/>
      <c r="P39" s="9"/>
      <c r="Q39" s="9"/>
      <c r="R39" s="9"/>
      <c r="S39" s="9"/>
    </row>
    <row r="40" spans="1:20" ht="14.5" customHeight="1" x14ac:dyDescent="0.35">
      <c r="K40" s="9"/>
      <c r="L40" s="9"/>
      <c r="M40" s="9"/>
      <c r="N40" s="9"/>
      <c r="O40" s="9"/>
      <c r="P40" s="9"/>
      <c r="Q40" s="9"/>
      <c r="R40" s="9"/>
      <c r="S40" s="9"/>
    </row>
    <row r="41" spans="1:20" x14ac:dyDescent="0.35">
      <c r="A41" s="175" t="s">
        <v>29</v>
      </c>
      <c r="B41" s="175"/>
      <c r="C41" s="175"/>
      <c r="K41" s="9"/>
      <c r="L41" s="9"/>
      <c r="M41" s="9"/>
      <c r="N41" s="9"/>
      <c r="O41" s="9"/>
      <c r="P41" s="9"/>
      <c r="Q41" s="9"/>
      <c r="R41" s="9"/>
      <c r="S41" s="9"/>
    </row>
    <row r="42" spans="1:20" x14ac:dyDescent="0.35">
      <c r="A42" s="57" t="s">
        <v>19</v>
      </c>
      <c r="C42">
        <f>COUNTIF('SHEET 11'!I14:I33,"NO")</f>
        <v>0</v>
      </c>
      <c r="K42" s="9"/>
      <c r="L42" s="9"/>
      <c r="M42" s="9"/>
      <c r="N42" s="9"/>
      <c r="O42" s="9"/>
      <c r="P42" s="9"/>
      <c r="Q42" s="9"/>
      <c r="R42" s="9"/>
      <c r="S42" s="9"/>
    </row>
    <row r="43" spans="1:20" x14ac:dyDescent="0.35">
      <c r="A43" s="57" t="s">
        <v>18</v>
      </c>
      <c r="C43">
        <f>COUNTIF('SHEET 11'!I14:I33,"NO")</f>
        <v>0</v>
      </c>
      <c r="K43" s="9"/>
      <c r="L43" s="9"/>
      <c r="M43" s="9"/>
      <c r="N43" s="9"/>
      <c r="O43" s="9"/>
      <c r="P43" s="9"/>
      <c r="Q43" s="9"/>
      <c r="R43" s="9"/>
      <c r="S43" s="9"/>
    </row>
    <row r="44" spans="1:20" x14ac:dyDescent="0.35">
      <c r="K44" s="9"/>
      <c r="L44" s="9"/>
      <c r="M44" s="9"/>
      <c r="N44" s="9"/>
      <c r="O44" s="9"/>
      <c r="P44" s="9"/>
      <c r="Q44" s="9"/>
      <c r="R44" s="9"/>
      <c r="S44" s="9"/>
    </row>
    <row r="45" spans="1:20" ht="14.5" customHeight="1" x14ac:dyDescent="0.35">
      <c r="A45" s="51" t="s">
        <v>21</v>
      </c>
      <c r="B45" s="51"/>
      <c r="C45" s="51"/>
      <c r="K45" s="9"/>
      <c r="L45" s="9"/>
      <c r="M45" s="9"/>
      <c r="N45" s="9"/>
      <c r="O45" s="9"/>
      <c r="P45" s="9"/>
      <c r="Q45" s="9"/>
      <c r="R45" s="9"/>
      <c r="S45" s="9"/>
    </row>
    <row r="46" spans="1:20" x14ac:dyDescent="0.35">
      <c r="A46" s="57" t="s">
        <v>30</v>
      </c>
      <c r="C46" s="52">
        <f>COUNTA('SHEET 11'!N14:N33)</f>
        <v>0</v>
      </c>
      <c r="E46" s="49"/>
      <c r="F46" s="49"/>
      <c r="G46" s="49"/>
      <c r="H46" s="49"/>
      <c r="I46" s="49"/>
      <c r="K46" s="9"/>
      <c r="L46" s="9"/>
      <c r="M46" s="9"/>
      <c r="N46" s="9"/>
      <c r="O46" s="9"/>
      <c r="P46" s="9"/>
      <c r="Q46" s="9"/>
      <c r="R46" s="9"/>
      <c r="S46" s="9"/>
    </row>
    <row r="47" spans="1:20" x14ac:dyDescent="0.35">
      <c r="A47" s="164" t="s">
        <v>31</v>
      </c>
      <c r="B47" s="164"/>
      <c r="C47" s="52">
        <f>COUNTA('SHEET 11'!O14:O33)</f>
        <v>0</v>
      </c>
      <c r="E47" s="49"/>
      <c r="F47" s="49"/>
      <c r="G47" s="49"/>
      <c r="H47" s="49"/>
      <c r="I47" s="49"/>
      <c r="K47" s="9"/>
      <c r="L47" s="9"/>
      <c r="M47" s="9"/>
      <c r="N47" s="9"/>
      <c r="O47" s="9"/>
      <c r="P47" s="9"/>
      <c r="Q47" s="9"/>
      <c r="R47" s="9"/>
      <c r="S47" s="9"/>
    </row>
    <row r="48" spans="1:20" x14ac:dyDescent="0.35">
      <c r="E48" s="49"/>
      <c r="F48" s="49"/>
      <c r="G48" s="49"/>
      <c r="H48" s="49"/>
      <c r="I48" s="49"/>
      <c r="K48" s="9"/>
      <c r="L48" s="9"/>
      <c r="M48" s="9"/>
      <c r="N48" s="9"/>
      <c r="O48" s="9"/>
      <c r="P48" s="9"/>
      <c r="Q48" s="9"/>
      <c r="R48" s="9"/>
      <c r="S48" s="9"/>
    </row>
    <row r="49" spans="5:19" x14ac:dyDescent="0.35">
      <c r="E49" s="49"/>
      <c r="F49" s="49"/>
      <c r="G49" s="49"/>
      <c r="H49" s="49"/>
      <c r="I49" s="49"/>
      <c r="K49" s="9"/>
      <c r="L49" s="9"/>
      <c r="M49" s="9"/>
      <c r="N49" s="9"/>
      <c r="O49" s="9"/>
      <c r="P49" s="9"/>
      <c r="Q49" s="9"/>
      <c r="R49" s="9"/>
      <c r="S49" s="9"/>
    </row>
    <row r="50" spans="5:19" x14ac:dyDescent="0.35">
      <c r="E50" s="49"/>
      <c r="F50" s="49"/>
      <c r="G50" s="49"/>
      <c r="H50" s="49"/>
      <c r="I50" s="49"/>
      <c r="K50" s="9"/>
      <c r="L50" s="9"/>
      <c r="M50" s="9"/>
      <c r="N50" s="9"/>
      <c r="O50" s="9"/>
      <c r="P50" s="9"/>
      <c r="Q50" s="9"/>
      <c r="R50" s="9"/>
      <c r="S50" s="9"/>
    </row>
    <row r="51" spans="5:19" x14ac:dyDescent="0.35">
      <c r="E51" s="49"/>
      <c r="F51" s="49"/>
      <c r="G51" s="49"/>
      <c r="H51" s="49"/>
      <c r="I51" s="49"/>
      <c r="K51" s="9"/>
      <c r="L51" s="9"/>
      <c r="M51" s="9"/>
      <c r="N51" s="9"/>
      <c r="O51" s="9"/>
      <c r="P51" s="9"/>
      <c r="Q51" s="9"/>
      <c r="R51" s="9"/>
      <c r="S51" s="9"/>
    </row>
    <row r="52" spans="5:19" x14ac:dyDescent="0.35">
      <c r="E52" s="49"/>
      <c r="F52" s="49"/>
      <c r="G52" s="49"/>
      <c r="H52" s="49"/>
      <c r="I52" s="49"/>
      <c r="K52" s="9"/>
      <c r="L52" s="9"/>
      <c r="M52" s="9"/>
      <c r="N52" s="9"/>
      <c r="O52" s="9"/>
      <c r="P52" s="9"/>
      <c r="Q52" s="9"/>
      <c r="R52" s="9"/>
      <c r="S52" s="9"/>
    </row>
    <row r="53" spans="5:19" x14ac:dyDescent="0.35">
      <c r="K53" s="9"/>
      <c r="L53" s="9"/>
      <c r="M53" s="9"/>
      <c r="N53" s="9"/>
      <c r="O53" s="9"/>
      <c r="P53" s="9"/>
      <c r="Q53" s="9"/>
      <c r="R53" s="9"/>
      <c r="S53" s="9"/>
    </row>
    <row r="54" spans="5:19" x14ac:dyDescent="0.35">
      <c r="K54" s="9"/>
      <c r="L54" s="9"/>
      <c r="M54" s="9"/>
      <c r="N54" s="9"/>
      <c r="O54" s="9"/>
      <c r="P54" s="9"/>
      <c r="Q54" s="9"/>
      <c r="R54" s="9"/>
      <c r="S54" s="9"/>
    </row>
    <row r="55" spans="5:19" x14ac:dyDescent="0.35">
      <c r="K55" s="9"/>
      <c r="L55" s="9"/>
      <c r="M55" s="9"/>
      <c r="N55" s="9"/>
      <c r="O55" s="9"/>
      <c r="P55" s="9"/>
      <c r="Q55" s="9"/>
      <c r="R55" s="9"/>
      <c r="S55" s="9"/>
    </row>
    <row r="56" spans="5:19" x14ac:dyDescent="0.35">
      <c r="K56" s="9"/>
      <c r="L56" s="9"/>
      <c r="M56" s="9"/>
      <c r="N56" s="9"/>
      <c r="O56" s="9"/>
      <c r="P56" s="9"/>
      <c r="Q56" s="9"/>
      <c r="R56" s="9"/>
      <c r="S56" s="9"/>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47:B47"/>
    <mergeCell ref="A10:D10"/>
    <mergeCell ref="A12:E12"/>
    <mergeCell ref="F12:G12"/>
    <mergeCell ref="I12:K12"/>
    <mergeCell ref="A37:B37"/>
    <mergeCell ref="A38:B38"/>
    <mergeCell ref="A39:B39"/>
    <mergeCell ref="A41:C41"/>
    <mergeCell ref="A6:D6"/>
    <mergeCell ref="A7:D7"/>
    <mergeCell ref="A9:D9"/>
    <mergeCell ref="A2:T2"/>
    <mergeCell ref="R12:T12"/>
    <mergeCell ref="M12:O12"/>
    <mergeCell ref="A4:D4"/>
    <mergeCell ref="A5:D5"/>
  </mergeCells>
  <dataValidations count="3">
    <dataValidation type="list" allowBlank="1" showInputMessage="1" showErrorMessage="1" sqref="I14:I33" xr:uid="{45F1EA35-568A-C24A-989C-0FB04524484F}">
      <formula1>"YES, NO"</formula1>
    </dataValidation>
    <dataValidation type="list" allowBlank="1" showInputMessage="1" showErrorMessage="1" sqref="D83:E102 D14:D33" xr:uid="{06A3F7D6-6335-544B-B2C6-E225D03A63DD}">
      <formula1>"STAFF, STUDENT, HOTELING"</formula1>
    </dataValidation>
    <dataValidation allowBlank="1" showDropDown="1" showInputMessage="1" showErrorMessage="1" sqref="F14:F33 E14:E33" xr:uid="{0016EC8D-411D-4143-AEE9-98BC3EDAC0BC}"/>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3FB57-1B75-2142-A805-8A9FC751F8B2}">
  <sheetPr>
    <tabColor theme="9"/>
    <pageSetUpPr fitToPage="1"/>
  </sheetPr>
  <dimension ref="A1:T102"/>
  <sheetViews>
    <sheetView topLeftCell="B1" zoomScale="115" zoomScaleNormal="115" workbookViewId="0">
      <pane ySplit="13" topLeftCell="A14" activePane="bottomLeft" state="frozen"/>
      <selection activeCell="B16" sqref="B16"/>
      <selection pane="bottomLeft" activeCell="B16" sqref="B16"/>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1.81640625" customWidth="1"/>
    <col min="16" max="16" width="1.1796875" hidden="1" customWidth="1"/>
    <col min="17" max="17" width="1.363281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71"/>
      <c r="Q2" s="171"/>
      <c r="R2" s="171"/>
      <c r="S2" s="171"/>
      <c r="T2" s="171"/>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80" t="s">
        <v>53</v>
      </c>
      <c r="S12" s="181"/>
      <c r="T12" s="171"/>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78" t="s">
        <v>54</v>
      </c>
      <c r="S13" s="78" t="s">
        <v>55</v>
      </c>
      <c r="T13" s="99"/>
    </row>
    <row r="14" spans="1:20" x14ac:dyDescent="0.35">
      <c r="A14" s="19">
        <v>1</v>
      </c>
      <c r="B14" s="19"/>
      <c r="C14" s="19"/>
      <c r="D14" s="16"/>
      <c r="E14" s="19"/>
      <c r="F14" s="16"/>
      <c r="G14" s="16"/>
      <c r="H14"/>
      <c r="I14" s="20"/>
      <c r="J14" s="67"/>
      <c r="K14" s="67"/>
      <c r="L14" s="42"/>
      <c r="M14" s="24"/>
      <c r="N14" s="24"/>
      <c r="O14" s="24"/>
      <c r="R14" s="89"/>
      <c r="S14" s="16"/>
      <c r="T14" s="108"/>
    </row>
    <row r="15" spans="1:20" x14ac:dyDescent="0.35">
      <c r="A15" s="16">
        <v>2</v>
      </c>
      <c r="B15" s="16"/>
      <c r="C15" s="16"/>
      <c r="D15" s="16"/>
      <c r="E15" s="19"/>
      <c r="F15" s="16"/>
      <c r="G15" s="16"/>
      <c r="H15"/>
      <c r="I15" s="21"/>
      <c r="J15" s="22"/>
      <c r="K15" s="22"/>
      <c r="L15" s="42"/>
      <c r="M15" s="24"/>
      <c r="N15" s="24"/>
      <c r="O15" s="24"/>
      <c r="R15" s="89"/>
      <c r="S15" s="16"/>
      <c r="T15" s="16"/>
    </row>
    <row r="16" spans="1:20" x14ac:dyDescent="0.35">
      <c r="A16" s="16">
        <v>3</v>
      </c>
      <c r="B16" s="16"/>
      <c r="C16" s="16"/>
      <c r="D16" s="16"/>
      <c r="E16" s="19"/>
      <c r="F16" s="16"/>
      <c r="G16" s="16"/>
      <c r="H16"/>
      <c r="I16" s="21"/>
      <c r="J16" s="21"/>
      <c r="K16" s="21"/>
      <c r="L16" s="42"/>
      <c r="M16" s="24"/>
      <c r="N16" s="24"/>
      <c r="O16" s="24"/>
      <c r="R16" s="89"/>
      <c r="S16" s="16"/>
      <c r="T16" s="16"/>
    </row>
    <row r="17" spans="1:20" x14ac:dyDescent="0.35">
      <c r="A17" s="16">
        <v>4</v>
      </c>
      <c r="B17" s="16"/>
      <c r="C17" s="16"/>
      <c r="D17" s="16"/>
      <c r="E17" s="19"/>
      <c r="F17" s="16"/>
      <c r="G17" s="16"/>
      <c r="H17"/>
      <c r="I17" s="21"/>
      <c r="J17" s="22"/>
      <c r="K17" s="22"/>
      <c r="L17" s="42"/>
      <c r="M17" s="24"/>
      <c r="N17" s="24"/>
      <c r="O17" s="24"/>
      <c r="R17" s="89"/>
      <c r="S17" s="16"/>
      <c r="T17" s="16"/>
    </row>
    <row r="18" spans="1:20" x14ac:dyDescent="0.35">
      <c r="A18" s="16">
        <v>5</v>
      </c>
      <c r="B18" s="16"/>
      <c r="C18" s="16"/>
      <c r="D18" s="16"/>
      <c r="E18" s="19"/>
      <c r="F18" s="16"/>
      <c r="G18" s="16"/>
      <c r="H18"/>
      <c r="I18" s="21"/>
      <c r="J18" s="21"/>
      <c r="K18" s="21"/>
      <c r="L18" s="42"/>
      <c r="M18" s="24"/>
      <c r="N18" s="24"/>
      <c r="O18" s="24"/>
      <c r="R18" s="89"/>
      <c r="S18" s="16"/>
      <c r="T18" s="16"/>
    </row>
    <row r="19" spans="1:20" x14ac:dyDescent="0.35">
      <c r="A19" s="16">
        <v>6</v>
      </c>
      <c r="B19" s="16"/>
      <c r="C19" s="16"/>
      <c r="D19" s="16"/>
      <c r="E19" s="19"/>
      <c r="F19" s="16"/>
      <c r="G19" s="16"/>
      <c r="H19"/>
      <c r="I19" s="21"/>
      <c r="J19" s="21"/>
      <c r="K19" s="21"/>
      <c r="L19" s="42"/>
      <c r="M19" s="24"/>
      <c r="N19" s="24"/>
      <c r="O19" s="24"/>
      <c r="R19" s="89"/>
      <c r="S19" s="16"/>
      <c r="T19" s="16"/>
    </row>
    <row r="20" spans="1:20" x14ac:dyDescent="0.35">
      <c r="A20" s="16">
        <v>7</v>
      </c>
      <c r="B20" s="16"/>
      <c r="C20" s="16"/>
      <c r="D20" s="16"/>
      <c r="E20" s="19"/>
      <c r="F20" s="16"/>
      <c r="G20" s="16"/>
      <c r="H20"/>
      <c r="I20" s="21"/>
      <c r="J20" s="22"/>
      <c r="K20" s="22"/>
      <c r="L20" s="42"/>
      <c r="M20" s="24"/>
      <c r="N20" s="24"/>
      <c r="O20" s="24"/>
      <c r="R20" s="89"/>
      <c r="S20" s="16"/>
      <c r="T20" s="16"/>
    </row>
    <row r="21" spans="1:20" x14ac:dyDescent="0.35">
      <c r="A21" s="16">
        <v>8</v>
      </c>
      <c r="B21" s="61"/>
      <c r="C21" s="16"/>
      <c r="D21" s="16"/>
      <c r="E21" s="19"/>
      <c r="F21" s="16"/>
      <c r="G21" s="16"/>
      <c r="H21"/>
      <c r="I21" s="21"/>
      <c r="J21" s="21"/>
      <c r="K21" s="21"/>
      <c r="L21" s="42"/>
      <c r="M21" s="24"/>
      <c r="N21" s="24"/>
      <c r="O21" s="24"/>
      <c r="R21" s="89"/>
      <c r="S21" s="16"/>
      <c r="T21" s="16"/>
    </row>
    <row r="22" spans="1:20" x14ac:dyDescent="0.35">
      <c r="A22" s="16">
        <v>9</v>
      </c>
      <c r="B22" s="16"/>
      <c r="C22" s="16"/>
      <c r="D22" s="16"/>
      <c r="E22" s="19"/>
      <c r="F22" s="16"/>
      <c r="G22" s="16"/>
      <c r="H22"/>
      <c r="I22" s="21"/>
      <c r="J22" s="21"/>
      <c r="K22" s="21"/>
      <c r="L22" s="42"/>
      <c r="M22" s="24"/>
      <c r="N22" s="24"/>
      <c r="O22" s="24"/>
      <c r="R22" s="89"/>
      <c r="S22" s="16"/>
      <c r="T22" s="16"/>
    </row>
    <row r="23" spans="1:20" x14ac:dyDescent="0.35">
      <c r="A23" s="16">
        <v>10</v>
      </c>
      <c r="B23" s="16"/>
      <c r="C23" s="16"/>
      <c r="D23" s="16"/>
      <c r="E23" s="19"/>
      <c r="F23" s="16"/>
      <c r="G23" s="16"/>
      <c r="H23"/>
      <c r="I23" s="21"/>
      <c r="J23" s="21"/>
      <c r="K23" s="21"/>
      <c r="L23" s="42"/>
      <c r="M23" s="24"/>
      <c r="N23" s="24"/>
      <c r="O23" s="24"/>
      <c r="R23" s="89"/>
      <c r="S23" s="16"/>
      <c r="T23" s="16"/>
    </row>
    <row r="24" spans="1:20" x14ac:dyDescent="0.35">
      <c r="A24" s="16">
        <v>11</v>
      </c>
      <c r="B24" s="16"/>
      <c r="C24" s="16"/>
      <c r="D24" s="16"/>
      <c r="E24" s="19"/>
      <c r="F24" s="16"/>
      <c r="G24" s="16"/>
      <c r="I24" s="21"/>
      <c r="J24" s="21"/>
      <c r="K24" s="21"/>
      <c r="M24" s="24"/>
      <c r="N24" s="24"/>
      <c r="O24" s="24"/>
      <c r="R24" s="16"/>
      <c r="S24" s="16"/>
      <c r="T24" s="16"/>
    </row>
    <row r="25" spans="1:20" x14ac:dyDescent="0.35">
      <c r="A25" s="16">
        <v>12</v>
      </c>
      <c r="B25" s="16"/>
      <c r="C25" s="16"/>
      <c r="D25" s="16"/>
      <c r="E25" s="19"/>
      <c r="F25" s="16"/>
      <c r="G25" s="16"/>
      <c r="I25" s="21"/>
      <c r="J25" s="21"/>
      <c r="K25" s="21"/>
      <c r="M25" s="24"/>
      <c r="N25" s="24"/>
      <c r="O25" s="24"/>
      <c r="R25" s="16"/>
      <c r="S25" s="16"/>
      <c r="T25" s="16"/>
    </row>
    <row r="26" spans="1:20" x14ac:dyDescent="0.35">
      <c r="A26" s="16">
        <v>13</v>
      </c>
      <c r="B26" s="16"/>
      <c r="C26" s="16"/>
      <c r="D26" s="16"/>
      <c r="E26" s="19"/>
      <c r="F26" s="16"/>
      <c r="G26" s="16"/>
      <c r="I26" s="21"/>
      <c r="J26" s="21"/>
      <c r="K26" s="21"/>
      <c r="M26" s="24"/>
      <c r="N26" s="24"/>
      <c r="O26" s="24"/>
      <c r="R26" s="16"/>
      <c r="S26" s="16"/>
      <c r="T26" s="16"/>
    </row>
    <row r="27" spans="1:20" x14ac:dyDescent="0.35">
      <c r="A27" s="16">
        <v>14</v>
      </c>
      <c r="B27" s="16"/>
      <c r="C27" s="16"/>
      <c r="D27" s="16"/>
      <c r="E27" s="19"/>
      <c r="F27" s="16"/>
      <c r="G27" s="16"/>
      <c r="I27" s="21"/>
      <c r="J27" s="21"/>
      <c r="K27" s="21"/>
      <c r="M27" s="24"/>
      <c r="N27" s="24"/>
      <c r="O27" s="24"/>
      <c r="R27" s="16"/>
      <c r="S27" s="16"/>
      <c r="T27" s="16"/>
    </row>
    <row r="28" spans="1:20" x14ac:dyDescent="0.35">
      <c r="A28" s="16">
        <v>15</v>
      </c>
      <c r="B28" s="16"/>
      <c r="C28" s="16"/>
      <c r="D28" s="16"/>
      <c r="E28" s="19"/>
      <c r="F28" s="16"/>
      <c r="G28" s="16"/>
      <c r="I28" s="21"/>
      <c r="J28" s="21"/>
      <c r="K28" s="21"/>
      <c r="M28" s="24"/>
      <c r="N28" s="24"/>
      <c r="O28" s="24"/>
      <c r="R28" s="16"/>
      <c r="S28" s="16"/>
      <c r="T28" s="16"/>
    </row>
    <row r="29" spans="1:20" x14ac:dyDescent="0.35">
      <c r="A29" s="16">
        <v>16</v>
      </c>
      <c r="B29" s="16"/>
      <c r="C29" s="16"/>
      <c r="D29" s="16"/>
      <c r="E29" s="19"/>
      <c r="F29" s="16"/>
      <c r="G29" s="16"/>
      <c r="I29" s="21"/>
      <c r="J29" s="21"/>
      <c r="K29" s="21"/>
      <c r="M29" s="24"/>
      <c r="N29" s="24"/>
      <c r="O29" s="24"/>
      <c r="R29" s="16"/>
      <c r="S29" s="16"/>
      <c r="T29" s="16"/>
    </row>
    <row r="30" spans="1:20" x14ac:dyDescent="0.35">
      <c r="A30" s="16">
        <v>17</v>
      </c>
      <c r="B30" s="16"/>
      <c r="C30" s="16"/>
      <c r="D30" s="16"/>
      <c r="E30" s="19"/>
      <c r="F30" s="16"/>
      <c r="G30" s="16"/>
      <c r="I30" s="21"/>
      <c r="J30" s="21"/>
      <c r="K30" s="21"/>
      <c r="M30" s="24"/>
      <c r="N30" s="24"/>
      <c r="O30" s="24"/>
      <c r="R30" s="16"/>
      <c r="S30" s="16"/>
      <c r="T30" s="16"/>
    </row>
    <row r="31" spans="1:20" x14ac:dyDescent="0.35">
      <c r="A31" s="16">
        <v>18</v>
      </c>
      <c r="B31" s="16"/>
      <c r="C31" s="16"/>
      <c r="D31" s="16"/>
      <c r="E31" s="19"/>
      <c r="F31" s="16"/>
      <c r="G31" s="16"/>
      <c r="I31" s="21"/>
      <c r="J31" s="21"/>
      <c r="K31" s="21"/>
      <c r="M31" s="24"/>
      <c r="N31" s="24"/>
      <c r="O31" s="24"/>
      <c r="R31" s="16"/>
      <c r="S31" s="16"/>
      <c r="T31" s="16"/>
    </row>
    <row r="32" spans="1:20" x14ac:dyDescent="0.35">
      <c r="A32" s="16">
        <v>19</v>
      </c>
      <c r="B32" s="16"/>
      <c r="C32" s="16"/>
      <c r="D32" s="16"/>
      <c r="E32" s="19"/>
      <c r="F32" s="16"/>
      <c r="G32" s="16"/>
      <c r="I32" s="21"/>
      <c r="J32" s="21"/>
      <c r="K32" s="21"/>
      <c r="M32" s="24"/>
      <c r="N32" s="24"/>
      <c r="O32" s="24"/>
      <c r="R32" s="16"/>
      <c r="S32" s="16"/>
      <c r="T32" s="16"/>
    </row>
    <row r="33" spans="1:20" x14ac:dyDescent="0.35">
      <c r="A33" s="45">
        <v>20</v>
      </c>
      <c r="B33" s="16"/>
      <c r="C33" s="16"/>
      <c r="D33" s="16"/>
      <c r="E33" s="19"/>
      <c r="F33" s="16"/>
      <c r="G33" s="16"/>
      <c r="I33" s="21"/>
      <c r="J33" s="21"/>
      <c r="K33" s="21"/>
      <c r="M33" s="24"/>
      <c r="N33" s="24"/>
      <c r="O33" s="24"/>
      <c r="R33" s="16"/>
      <c r="S33" s="16"/>
      <c r="T33" s="16"/>
    </row>
    <row r="34" spans="1:20" x14ac:dyDescent="0.35">
      <c r="A34" s="45" t="s">
        <v>27</v>
      </c>
    </row>
    <row r="35" spans="1:20" x14ac:dyDescent="0.35">
      <c r="A35" s="45"/>
    </row>
    <row r="36" spans="1:20" ht="14.5" customHeight="1" x14ac:dyDescent="0.35">
      <c r="A36" s="48" t="s">
        <v>28</v>
      </c>
      <c r="B36" s="48"/>
      <c r="C36" s="48"/>
      <c r="D36" s="47"/>
      <c r="E36" s="47"/>
      <c r="F36" s="47"/>
      <c r="G36" s="47"/>
      <c r="J36" s="49"/>
      <c r="K36" s="49"/>
      <c r="L36" s="43"/>
      <c r="M36" s="49"/>
      <c r="N36" s="49"/>
      <c r="O36" s="49"/>
      <c r="P36" s="49"/>
    </row>
    <row r="37" spans="1:20" x14ac:dyDescent="0.35">
      <c r="A37" s="168" t="s">
        <v>13</v>
      </c>
      <c r="B37" s="168"/>
      <c r="C37" s="30">
        <f>COUNTIF('SHEET 12'!D14:D33,"staff")</f>
        <v>0</v>
      </c>
      <c r="D37" s="30"/>
      <c r="E37" s="30"/>
      <c r="L37" s="42"/>
      <c r="N37" s="34"/>
      <c r="P37" s="34"/>
    </row>
    <row r="38" spans="1:20" x14ac:dyDescent="0.35">
      <c r="A38" s="168" t="s">
        <v>14</v>
      </c>
      <c r="B38" s="168"/>
      <c r="C38" s="30">
        <f>COUNTIF('SHEET 12'!D14:D33,"student")</f>
        <v>0</v>
      </c>
      <c r="D38" s="30"/>
      <c r="E38" s="30"/>
      <c r="K38" s="9"/>
      <c r="L38" s="9"/>
      <c r="M38" s="9"/>
      <c r="N38" s="9"/>
      <c r="O38" s="9"/>
      <c r="P38" s="9"/>
      <c r="Q38" s="9"/>
      <c r="R38" s="9"/>
      <c r="S38" s="9"/>
    </row>
    <row r="39" spans="1:20" x14ac:dyDescent="0.35">
      <c r="A39" s="168" t="s">
        <v>15</v>
      </c>
      <c r="B39" s="168"/>
      <c r="C39" s="30">
        <f>COUNTIF('SHEET 12'!D14:D33,"hoteling")</f>
        <v>0</v>
      </c>
      <c r="D39" s="30"/>
      <c r="E39" s="30"/>
      <c r="K39" s="9"/>
      <c r="L39" s="9"/>
      <c r="M39" s="9"/>
      <c r="N39" s="9"/>
      <c r="O39" s="9"/>
      <c r="P39" s="9"/>
      <c r="Q39" s="9"/>
      <c r="R39" s="9"/>
      <c r="S39" s="9"/>
    </row>
    <row r="40" spans="1:20" ht="14.5" customHeight="1" x14ac:dyDescent="0.35">
      <c r="K40" s="9"/>
      <c r="L40" s="9"/>
      <c r="M40" s="9"/>
      <c r="N40" s="9"/>
      <c r="O40" s="9"/>
      <c r="P40" s="9"/>
      <c r="Q40" s="9"/>
      <c r="R40" s="9"/>
      <c r="S40" s="9"/>
    </row>
    <row r="41" spans="1:20" x14ac:dyDescent="0.35">
      <c r="A41" s="175" t="s">
        <v>29</v>
      </c>
      <c r="B41" s="175"/>
      <c r="C41" s="175"/>
      <c r="K41" s="9"/>
      <c r="L41" s="9"/>
      <c r="M41" s="9"/>
      <c r="N41" s="9"/>
      <c r="O41" s="9"/>
      <c r="P41" s="9"/>
      <c r="Q41" s="9"/>
      <c r="R41" s="9"/>
      <c r="S41" s="9"/>
    </row>
    <row r="42" spans="1:20" x14ac:dyDescent="0.35">
      <c r="A42" s="57" t="s">
        <v>19</v>
      </c>
      <c r="C42">
        <f>COUNTIF('SHEET 12'!I14:I33,"NO")</f>
        <v>0</v>
      </c>
      <c r="K42" s="9"/>
      <c r="L42" s="9"/>
      <c r="M42" s="9"/>
      <c r="N42" s="9"/>
      <c r="O42" s="9"/>
      <c r="P42" s="9"/>
      <c r="Q42" s="9"/>
      <c r="R42" s="9"/>
      <c r="S42" s="9"/>
    </row>
    <row r="43" spans="1:20" x14ac:dyDescent="0.35">
      <c r="A43" s="57" t="s">
        <v>18</v>
      </c>
      <c r="C43">
        <f>COUNTIF('SHEET 12'!I14:I33,"yes")</f>
        <v>0</v>
      </c>
      <c r="K43" s="9"/>
      <c r="L43" s="9"/>
      <c r="M43" s="9"/>
      <c r="N43" s="9"/>
      <c r="O43" s="9"/>
      <c r="P43" s="9"/>
      <c r="Q43" s="9"/>
      <c r="R43" s="9"/>
      <c r="S43" s="9"/>
    </row>
    <row r="44" spans="1:20" x14ac:dyDescent="0.35">
      <c r="K44" s="9"/>
      <c r="L44" s="9"/>
      <c r="M44" s="9"/>
      <c r="N44" s="9"/>
      <c r="O44" s="9"/>
      <c r="P44" s="9"/>
      <c r="Q44" s="9"/>
      <c r="R44" s="9"/>
      <c r="S44" s="9"/>
    </row>
    <row r="45" spans="1:20" ht="14.5" customHeight="1" x14ac:dyDescent="0.35">
      <c r="A45" s="51" t="s">
        <v>21</v>
      </c>
      <c r="B45" s="51"/>
      <c r="C45" s="51"/>
      <c r="K45" s="9"/>
      <c r="L45" s="9"/>
      <c r="M45" s="9"/>
      <c r="N45" s="9"/>
      <c r="O45" s="9"/>
      <c r="P45" s="9"/>
      <c r="Q45" s="9"/>
      <c r="R45" s="9"/>
      <c r="S45" s="9"/>
    </row>
    <row r="46" spans="1:20" x14ac:dyDescent="0.35">
      <c r="A46" s="57" t="s">
        <v>30</v>
      </c>
      <c r="C46" s="52">
        <f>COUNTA('SHEET 12'!N14:N33)</f>
        <v>0</v>
      </c>
      <c r="E46" s="49"/>
      <c r="F46" s="49"/>
      <c r="G46" s="49"/>
      <c r="H46" s="49"/>
      <c r="I46" s="49"/>
      <c r="K46" s="9"/>
      <c r="L46" s="9"/>
      <c r="M46" s="9"/>
      <c r="N46" s="9"/>
      <c r="O46" s="9"/>
      <c r="P46" s="9"/>
      <c r="Q46" s="9"/>
      <c r="R46" s="9"/>
      <c r="S46" s="9"/>
    </row>
    <row r="47" spans="1:20" x14ac:dyDescent="0.35">
      <c r="A47" s="164" t="s">
        <v>31</v>
      </c>
      <c r="B47" s="164"/>
      <c r="C47" s="52">
        <f>COUNTA('SHEET 12'!O14:O33)</f>
        <v>0</v>
      </c>
      <c r="E47" s="49"/>
      <c r="F47" s="49"/>
      <c r="G47" s="49"/>
      <c r="H47" s="49"/>
      <c r="I47" s="49"/>
      <c r="K47" s="9"/>
      <c r="L47" s="9"/>
      <c r="M47" s="9"/>
      <c r="N47" s="9"/>
      <c r="O47" s="9"/>
      <c r="P47" s="9"/>
      <c r="Q47" s="9"/>
      <c r="R47" s="9"/>
      <c r="S47" s="9"/>
    </row>
    <row r="48" spans="1:20" x14ac:dyDescent="0.35">
      <c r="E48" s="49"/>
      <c r="F48" s="49"/>
      <c r="G48" s="49"/>
      <c r="H48" s="49"/>
      <c r="I48" s="49"/>
      <c r="K48" s="9"/>
      <c r="L48" s="9"/>
      <c r="M48" s="9"/>
      <c r="N48" s="9"/>
      <c r="O48" s="9"/>
      <c r="P48" s="9"/>
      <c r="Q48" s="9"/>
      <c r="R48" s="9"/>
      <c r="S48" s="9"/>
    </row>
    <row r="49" spans="5:19" x14ac:dyDescent="0.35">
      <c r="E49" s="49"/>
      <c r="F49" s="49"/>
      <c r="G49" s="49"/>
      <c r="H49" s="49"/>
      <c r="I49" s="49"/>
      <c r="K49" s="9"/>
      <c r="L49" s="9"/>
      <c r="M49" s="9"/>
      <c r="N49" s="9"/>
      <c r="O49" s="9"/>
      <c r="P49" s="9"/>
      <c r="Q49" s="9"/>
      <c r="R49" s="9"/>
      <c r="S49" s="9"/>
    </row>
    <row r="50" spans="5:19" x14ac:dyDescent="0.35">
      <c r="E50" s="49"/>
      <c r="F50" s="49"/>
      <c r="G50" s="49"/>
      <c r="H50" s="49"/>
      <c r="I50" s="49"/>
      <c r="K50" s="9"/>
      <c r="L50" s="9"/>
      <c r="M50" s="9"/>
      <c r="N50" s="9"/>
      <c r="O50" s="9"/>
      <c r="P50" s="9"/>
      <c r="Q50" s="9"/>
      <c r="R50" s="9"/>
      <c r="S50" s="9"/>
    </row>
    <row r="51" spans="5:19" x14ac:dyDescent="0.35">
      <c r="E51" s="49"/>
      <c r="F51" s="49"/>
      <c r="G51" s="49"/>
      <c r="H51" s="49"/>
      <c r="I51" s="49"/>
      <c r="K51" s="9"/>
      <c r="L51" s="9"/>
      <c r="M51" s="9"/>
      <c r="N51" s="9"/>
      <c r="O51" s="9"/>
      <c r="P51" s="9"/>
      <c r="Q51" s="9"/>
      <c r="R51" s="9"/>
      <c r="S51" s="9"/>
    </row>
    <row r="52" spans="5:19" x14ac:dyDescent="0.35">
      <c r="E52" s="49"/>
      <c r="F52" s="49"/>
      <c r="G52" s="49"/>
      <c r="H52" s="49"/>
      <c r="I52" s="49"/>
      <c r="K52" s="9"/>
      <c r="L52" s="9"/>
      <c r="M52" s="9"/>
      <c r="N52" s="9"/>
      <c r="O52" s="9"/>
      <c r="P52" s="9"/>
      <c r="Q52" s="9"/>
      <c r="R52" s="9"/>
      <c r="S52" s="9"/>
    </row>
    <row r="53" spans="5:19" x14ac:dyDescent="0.35">
      <c r="K53" s="9"/>
      <c r="L53" s="9"/>
      <c r="M53" s="9"/>
      <c r="N53" s="9"/>
      <c r="O53" s="9"/>
      <c r="P53" s="9"/>
      <c r="Q53" s="9"/>
      <c r="R53" s="9"/>
      <c r="S53" s="9"/>
    </row>
    <row r="54" spans="5:19" x14ac:dyDescent="0.35">
      <c r="K54" s="9"/>
      <c r="L54" s="9"/>
      <c r="M54" s="9"/>
      <c r="N54" s="9"/>
      <c r="O54" s="9"/>
      <c r="P54" s="9"/>
      <c r="Q54" s="9"/>
      <c r="R54" s="9"/>
      <c r="S54" s="9"/>
    </row>
    <row r="55" spans="5:19" x14ac:dyDescent="0.35">
      <c r="K55" s="9"/>
      <c r="L55" s="9"/>
      <c r="M55" s="9"/>
      <c r="N55" s="9"/>
      <c r="O55" s="9"/>
      <c r="P55" s="9"/>
      <c r="Q55" s="9"/>
      <c r="R55" s="9"/>
      <c r="S55" s="9"/>
    </row>
    <row r="56" spans="5:19" x14ac:dyDescent="0.35">
      <c r="K56" s="9"/>
      <c r="L56" s="9"/>
      <c r="M56" s="9"/>
      <c r="N56" s="9"/>
      <c r="O56" s="9"/>
      <c r="P56" s="9"/>
      <c r="Q56" s="9"/>
      <c r="R56" s="9"/>
      <c r="S56" s="9"/>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47:B47"/>
    <mergeCell ref="A10:D10"/>
    <mergeCell ref="A12:E12"/>
    <mergeCell ref="F12:G12"/>
    <mergeCell ref="I12:K12"/>
    <mergeCell ref="A37:B37"/>
    <mergeCell ref="A38:B38"/>
    <mergeCell ref="A39:B39"/>
    <mergeCell ref="A41:C41"/>
    <mergeCell ref="A6:D6"/>
    <mergeCell ref="A7:D7"/>
    <mergeCell ref="A9:D9"/>
    <mergeCell ref="A2:T2"/>
    <mergeCell ref="R12:T12"/>
    <mergeCell ref="M12:O12"/>
    <mergeCell ref="A4:D4"/>
    <mergeCell ref="A5:D5"/>
  </mergeCells>
  <dataValidations count="3">
    <dataValidation type="list" allowBlank="1" showInputMessage="1" showErrorMessage="1" sqref="I14:I33" xr:uid="{4CF9E8A9-0E31-2741-9DD2-7EBA8E5E9072}">
      <formula1>"YES, NO"</formula1>
    </dataValidation>
    <dataValidation type="list" allowBlank="1" showInputMessage="1" showErrorMessage="1" sqref="D83:E102 D14:D33" xr:uid="{C395970B-9344-F344-A342-8848FED12273}">
      <formula1>"STAFF, STUDENT, HOTELING"</formula1>
    </dataValidation>
    <dataValidation allowBlank="1" showDropDown="1" showInputMessage="1" showErrorMessage="1" sqref="E14:F33" xr:uid="{86BF9070-7691-DD45-BF07-F670BFA00737}"/>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814A0-725C-42AD-A613-F01A51BFF33C}">
  <sheetPr>
    <tabColor theme="4"/>
    <pageSetUpPr fitToPage="1"/>
  </sheetPr>
  <dimension ref="A1:T102"/>
  <sheetViews>
    <sheetView topLeftCell="B1" zoomScale="86" zoomScaleNormal="130" workbookViewId="0">
      <pane ySplit="13" topLeftCell="A14" activePane="bottomLeft" state="frozen"/>
      <selection activeCell="B16" sqref="B16"/>
      <selection pane="bottomLeft" activeCell="B16" sqref="B16"/>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1.81640625" customWidth="1"/>
    <col min="16" max="16" width="1.1796875" hidden="1" customWidth="1"/>
    <col min="17" max="17" width="1.36328125" customWidth="1"/>
    <col min="19" max="19" width="11.7265625" customWidth="1"/>
    <col min="20" max="20" width="14.816406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71"/>
      <c r="Q2" s="171"/>
      <c r="R2" s="171"/>
      <c r="S2" s="171"/>
      <c r="T2" s="171"/>
    </row>
    <row r="3" spans="1:20" ht="5.5" customHeight="1" x14ac:dyDescent="0.35">
      <c r="B3" s="7"/>
      <c r="C3" s="7"/>
      <c r="D3" s="8"/>
      <c r="E3" s="8"/>
      <c r="F3" s="8"/>
      <c r="G3" s="8"/>
      <c r="H3" s="13"/>
      <c r="I3" s="8"/>
      <c r="J3" s="8"/>
      <c r="K3" s="8"/>
      <c r="L3" s="38"/>
      <c r="M3" s="8"/>
      <c r="N3" s="2"/>
      <c r="O3" s="2"/>
    </row>
    <row r="4" spans="1:20" x14ac:dyDescent="0.35">
      <c r="A4" s="177" t="s">
        <v>77</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80" t="s">
        <v>53</v>
      </c>
      <c r="S12" s="181"/>
      <c r="T12" s="171"/>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78" t="s">
        <v>54</v>
      </c>
      <c r="S13" s="78" t="s">
        <v>55</v>
      </c>
      <c r="T13" s="97" t="s">
        <v>60</v>
      </c>
    </row>
    <row r="14" spans="1:20" x14ac:dyDescent="0.35">
      <c r="A14" s="19">
        <v>1</v>
      </c>
      <c r="B14" s="19"/>
      <c r="C14" s="19"/>
      <c r="D14" s="16"/>
      <c r="E14" s="19"/>
      <c r="F14" s="19"/>
      <c r="G14" s="19"/>
      <c r="H14"/>
      <c r="I14" s="20"/>
      <c r="J14" s="20"/>
      <c r="K14" s="20"/>
      <c r="L14" s="42"/>
      <c r="M14" s="23"/>
      <c r="N14" s="68"/>
      <c r="O14" s="23"/>
      <c r="R14" s="88"/>
      <c r="S14" s="16"/>
      <c r="T14" s="16"/>
    </row>
    <row r="15" spans="1:20" x14ac:dyDescent="0.35">
      <c r="A15" s="16">
        <v>2</v>
      </c>
      <c r="B15" s="16"/>
      <c r="C15" s="16"/>
      <c r="D15" s="16"/>
      <c r="E15" s="19"/>
      <c r="F15" s="16"/>
      <c r="G15" s="16"/>
      <c r="H15"/>
      <c r="I15" s="21"/>
      <c r="J15" s="22"/>
      <c r="K15" s="22"/>
      <c r="L15" s="42"/>
      <c r="M15" s="24"/>
      <c r="N15" s="69"/>
      <c r="O15" s="24"/>
      <c r="R15" s="21"/>
      <c r="S15" s="16"/>
      <c r="T15" s="16"/>
    </row>
    <row r="16" spans="1:20" x14ac:dyDescent="0.35">
      <c r="A16" s="16">
        <v>3</v>
      </c>
      <c r="B16" s="16"/>
      <c r="C16" s="16"/>
      <c r="D16" s="16"/>
      <c r="E16" s="19"/>
      <c r="F16" s="16"/>
      <c r="G16" s="16"/>
      <c r="H16"/>
      <c r="I16" s="21"/>
      <c r="J16" s="22"/>
      <c r="K16" s="22"/>
      <c r="L16" s="42"/>
      <c r="M16" s="24"/>
      <c r="N16" s="69"/>
      <c r="O16" s="24"/>
      <c r="R16" s="88"/>
      <c r="S16" s="16"/>
      <c r="T16" s="16"/>
    </row>
    <row r="17" spans="1:20" x14ac:dyDescent="0.35">
      <c r="A17" s="16">
        <v>4</v>
      </c>
      <c r="B17" s="16"/>
      <c r="C17" s="16"/>
      <c r="D17" s="16"/>
      <c r="E17" s="19"/>
      <c r="F17" s="16"/>
      <c r="G17" s="16"/>
      <c r="H17"/>
      <c r="I17" s="21"/>
      <c r="J17" s="22"/>
      <c r="K17" s="22"/>
      <c r="L17" s="42"/>
      <c r="M17" s="24"/>
      <c r="N17" s="69"/>
      <c r="O17" s="24"/>
      <c r="R17" s="88"/>
      <c r="S17" s="16"/>
      <c r="T17" s="16"/>
    </row>
    <row r="18" spans="1:20" x14ac:dyDescent="0.35">
      <c r="A18" s="16">
        <v>5</v>
      </c>
      <c r="B18" s="16"/>
      <c r="C18" s="16"/>
      <c r="D18" s="16"/>
      <c r="E18" s="19"/>
      <c r="F18" s="16"/>
      <c r="G18" s="16"/>
      <c r="H18"/>
      <c r="I18" s="21"/>
      <c r="J18" s="22"/>
      <c r="K18" s="22"/>
      <c r="L18" s="42"/>
      <c r="M18" s="24"/>
      <c r="N18" s="69"/>
      <c r="O18" s="24"/>
      <c r="R18" s="88"/>
      <c r="S18" s="16"/>
      <c r="T18" s="16"/>
    </row>
    <row r="19" spans="1:20" x14ac:dyDescent="0.35">
      <c r="A19" s="16">
        <v>6</v>
      </c>
      <c r="B19" s="16"/>
      <c r="C19" s="16"/>
      <c r="D19" s="16"/>
      <c r="E19" s="19"/>
      <c r="F19" s="16"/>
      <c r="G19" s="16"/>
      <c r="H19"/>
      <c r="I19" s="21"/>
      <c r="J19" s="22"/>
      <c r="K19" s="22"/>
      <c r="L19" s="42"/>
      <c r="M19" s="24"/>
      <c r="N19" s="69"/>
      <c r="O19" s="24"/>
      <c r="R19" s="88"/>
      <c r="S19" s="16"/>
      <c r="T19" s="16"/>
    </row>
    <row r="20" spans="1:20" x14ac:dyDescent="0.35">
      <c r="A20" s="16">
        <v>7</v>
      </c>
      <c r="B20" s="16"/>
      <c r="C20" s="16"/>
      <c r="D20" s="16"/>
      <c r="E20" s="19"/>
      <c r="F20" s="16"/>
      <c r="G20" s="16"/>
      <c r="H20"/>
      <c r="I20" s="21"/>
      <c r="J20" s="22"/>
      <c r="K20" s="22"/>
      <c r="L20" s="42"/>
      <c r="M20" s="24"/>
      <c r="N20" s="69"/>
      <c r="O20" s="24"/>
      <c r="R20" s="88"/>
      <c r="S20" s="16"/>
      <c r="T20" s="16"/>
    </row>
    <row r="21" spans="1:20" x14ac:dyDescent="0.35">
      <c r="A21" s="16">
        <v>8</v>
      </c>
      <c r="B21" s="16"/>
      <c r="C21" s="16"/>
      <c r="D21" s="16"/>
      <c r="E21" s="19"/>
      <c r="F21" s="16"/>
      <c r="G21" s="16"/>
      <c r="H21"/>
      <c r="I21" s="21"/>
      <c r="J21" s="22"/>
      <c r="K21" s="22"/>
      <c r="L21" s="42"/>
      <c r="M21" s="24"/>
      <c r="N21" s="69"/>
      <c r="O21" s="69"/>
      <c r="R21" s="21"/>
      <c r="S21" s="87"/>
      <c r="T21" s="16"/>
    </row>
    <row r="22" spans="1:20" x14ac:dyDescent="0.35">
      <c r="A22" s="16">
        <v>9</v>
      </c>
      <c r="B22" s="16"/>
      <c r="C22" s="16"/>
      <c r="D22" s="16"/>
      <c r="E22" s="19"/>
      <c r="F22" s="16"/>
      <c r="G22" s="16"/>
      <c r="H22"/>
      <c r="I22" s="21"/>
      <c r="J22" s="22"/>
      <c r="K22" s="22"/>
      <c r="L22" s="42"/>
      <c r="M22" s="24"/>
      <c r="N22" s="69"/>
      <c r="O22" s="24"/>
      <c r="R22" s="21"/>
      <c r="S22" s="87"/>
      <c r="T22" s="16"/>
    </row>
    <row r="23" spans="1:20" x14ac:dyDescent="0.35">
      <c r="A23" s="16">
        <v>10</v>
      </c>
      <c r="B23" s="16"/>
      <c r="C23" s="16"/>
      <c r="D23" s="16"/>
      <c r="E23" s="19"/>
      <c r="F23" s="16"/>
      <c r="G23" s="16"/>
      <c r="H23"/>
      <c r="I23" s="21"/>
      <c r="J23" s="22"/>
      <c r="K23" s="22"/>
      <c r="L23" s="42"/>
      <c r="M23" s="24"/>
      <c r="N23" s="69"/>
      <c r="O23" s="24"/>
      <c r="R23" s="21"/>
      <c r="S23" s="87"/>
      <c r="T23" s="16"/>
    </row>
    <row r="24" spans="1:20" x14ac:dyDescent="0.35">
      <c r="A24" s="16">
        <v>11</v>
      </c>
      <c r="B24" s="16"/>
      <c r="C24" s="16"/>
      <c r="D24" s="16"/>
      <c r="E24" s="19"/>
      <c r="F24" s="16"/>
      <c r="G24" s="16"/>
      <c r="H24"/>
      <c r="I24" s="21"/>
      <c r="J24" s="22"/>
      <c r="K24" s="22"/>
      <c r="L24" s="42"/>
      <c r="M24" s="24"/>
      <c r="N24" s="69"/>
      <c r="O24" s="24"/>
      <c r="R24" s="21"/>
      <c r="S24" s="87"/>
      <c r="T24" s="16"/>
    </row>
    <row r="25" spans="1:20" x14ac:dyDescent="0.35">
      <c r="A25" s="16">
        <v>12</v>
      </c>
      <c r="B25" s="16"/>
      <c r="C25" s="16"/>
      <c r="D25" s="16"/>
      <c r="E25" s="19"/>
      <c r="F25" s="16"/>
      <c r="G25" s="16"/>
      <c r="H25"/>
      <c r="I25" s="21"/>
      <c r="J25" s="22"/>
      <c r="K25" s="22"/>
      <c r="L25" s="42"/>
      <c r="M25" s="24"/>
      <c r="N25" s="69"/>
      <c r="O25" s="24"/>
      <c r="R25" s="21"/>
      <c r="S25" s="16"/>
      <c r="T25" s="16"/>
    </row>
    <row r="26" spans="1:20" x14ac:dyDescent="0.35">
      <c r="A26" s="16">
        <v>13</v>
      </c>
      <c r="B26" s="16"/>
      <c r="C26" s="16"/>
      <c r="D26" s="16"/>
      <c r="E26" s="19"/>
      <c r="F26" s="16"/>
      <c r="G26" s="16"/>
      <c r="H26"/>
      <c r="I26" s="21"/>
      <c r="J26" s="22"/>
      <c r="K26" s="22"/>
      <c r="L26" s="42"/>
      <c r="M26" s="24"/>
      <c r="N26" s="69"/>
      <c r="O26" s="24"/>
      <c r="R26" s="21"/>
      <c r="S26" s="87"/>
      <c r="T26" s="16"/>
    </row>
    <row r="27" spans="1:20" x14ac:dyDescent="0.35">
      <c r="A27" s="16">
        <v>14</v>
      </c>
      <c r="B27" s="16"/>
      <c r="C27" s="16"/>
      <c r="D27" s="16"/>
      <c r="E27" s="19"/>
      <c r="F27" s="16"/>
      <c r="G27" s="16"/>
      <c r="H27"/>
      <c r="I27" s="21"/>
      <c r="J27" s="22"/>
      <c r="K27" s="22"/>
      <c r="L27" s="42"/>
      <c r="M27" s="24"/>
      <c r="N27" s="69"/>
      <c r="O27" s="24"/>
      <c r="R27" s="21"/>
      <c r="S27" s="16"/>
      <c r="T27" s="16"/>
    </row>
    <row r="28" spans="1:20" x14ac:dyDescent="0.35">
      <c r="A28" s="16">
        <v>15</v>
      </c>
      <c r="B28" s="16"/>
      <c r="C28" s="16"/>
      <c r="D28" s="16"/>
      <c r="E28" s="19"/>
      <c r="F28" s="16"/>
      <c r="G28" s="16"/>
      <c r="H28"/>
      <c r="I28" s="21"/>
      <c r="J28" s="22"/>
      <c r="K28" s="22"/>
      <c r="L28" s="42"/>
      <c r="M28" s="24"/>
      <c r="N28" s="69"/>
      <c r="O28" s="24"/>
      <c r="R28" s="21"/>
      <c r="S28" s="16"/>
      <c r="T28" s="16"/>
    </row>
    <row r="29" spans="1:20" x14ac:dyDescent="0.35">
      <c r="A29" s="16">
        <v>16</v>
      </c>
      <c r="B29" s="16"/>
      <c r="C29" s="16"/>
      <c r="D29" s="16"/>
      <c r="E29" s="19"/>
      <c r="F29" s="16"/>
      <c r="G29" s="16"/>
      <c r="H29"/>
      <c r="I29" s="21"/>
      <c r="J29" s="22"/>
      <c r="K29" s="22"/>
      <c r="L29" s="42"/>
      <c r="M29" s="24"/>
      <c r="N29" s="69"/>
      <c r="O29" s="24"/>
      <c r="R29" s="21"/>
      <c r="S29" s="16"/>
      <c r="T29" s="16"/>
    </row>
    <row r="30" spans="1:20" x14ac:dyDescent="0.35">
      <c r="A30" s="16">
        <v>17</v>
      </c>
      <c r="B30" s="16"/>
      <c r="C30" s="16"/>
      <c r="D30" s="16"/>
      <c r="E30" s="19"/>
      <c r="F30" s="16"/>
      <c r="G30" s="16"/>
      <c r="H30"/>
      <c r="I30" s="21"/>
      <c r="J30" s="22"/>
      <c r="K30" s="22"/>
      <c r="L30" s="42"/>
      <c r="M30" s="24"/>
      <c r="N30" s="69"/>
      <c r="O30" s="24"/>
      <c r="R30" s="21"/>
      <c r="S30" s="16"/>
      <c r="T30" s="16"/>
    </row>
    <row r="31" spans="1:20" x14ac:dyDescent="0.35">
      <c r="A31" s="16">
        <v>18</v>
      </c>
      <c r="B31" s="16"/>
      <c r="C31" s="16"/>
      <c r="D31" s="16"/>
      <c r="E31" s="19"/>
      <c r="F31" s="16"/>
      <c r="G31" s="16"/>
      <c r="H31"/>
      <c r="I31" s="21"/>
      <c r="J31" s="22"/>
      <c r="K31" s="22"/>
      <c r="L31" s="42"/>
      <c r="M31" s="24"/>
      <c r="N31" s="69"/>
      <c r="O31" s="24"/>
      <c r="R31" s="21"/>
      <c r="S31" s="16"/>
      <c r="T31" s="16"/>
    </row>
    <row r="32" spans="1:20" x14ac:dyDescent="0.35">
      <c r="A32" s="16">
        <v>19</v>
      </c>
      <c r="B32" s="16"/>
      <c r="C32" s="16"/>
      <c r="D32" s="16"/>
      <c r="E32" s="19"/>
      <c r="F32" s="16"/>
      <c r="G32" s="16"/>
      <c r="H32"/>
      <c r="I32" s="21"/>
      <c r="J32" s="22"/>
      <c r="K32" s="22"/>
      <c r="L32" s="42"/>
      <c r="M32" s="24"/>
      <c r="N32" s="69"/>
      <c r="O32" s="24"/>
      <c r="R32" s="21"/>
      <c r="S32" s="87"/>
      <c r="T32" s="87"/>
    </row>
    <row r="33" spans="1:20" x14ac:dyDescent="0.35">
      <c r="A33" s="45">
        <v>20</v>
      </c>
      <c r="B33" s="16"/>
      <c r="C33" s="16"/>
      <c r="D33" s="16"/>
      <c r="E33" s="19"/>
      <c r="F33" s="16"/>
      <c r="G33" s="16"/>
      <c r="H33"/>
      <c r="I33" s="21"/>
      <c r="J33" s="22"/>
      <c r="K33" s="22"/>
      <c r="L33" s="42"/>
      <c r="M33" s="24"/>
      <c r="N33" s="69"/>
      <c r="O33" s="24"/>
      <c r="R33" s="21"/>
      <c r="S33" s="87"/>
      <c r="T33" s="16"/>
    </row>
    <row r="34" spans="1:20" x14ac:dyDescent="0.35">
      <c r="A34" s="45" t="s">
        <v>27</v>
      </c>
    </row>
    <row r="35" spans="1:20" x14ac:dyDescent="0.35">
      <c r="A35" s="45"/>
    </row>
    <row r="36" spans="1:20" ht="14.5" customHeight="1" x14ac:dyDescent="0.35">
      <c r="A36" s="48" t="s">
        <v>28</v>
      </c>
      <c r="B36" s="48"/>
      <c r="C36" s="48"/>
      <c r="D36" s="47"/>
      <c r="E36" s="47"/>
      <c r="F36" s="47"/>
      <c r="G36" s="47"/>
      <c r="J36" s="49"/>
      <c r="K36" s="49"/>
      <c r="L36" s="43"/>
      <c r="M36" s="49"/>
      <c r="N36" s="49"/>
      <c r="O36" s="49"/>
      <c r="P36" s="49"/>
    </row>
    <row r="37" spans="1:20" x14ac:dyDescent="0.35">
      <c r="A37" s="168" t="s">
        <v>13</v>
      </c>
      <c r="B37" s="168"/>
      <c r="C37" s="30">
        <f>COUNTIF('SHEET 13'!D14:D33,"staff")</f>
        <v>0</v>
      </c>
      <c r="D37" s="30"/>
      <c r="E37" s="30"/>
      <c r="L37" s="42"/>
      <c r="N37" s="34"/>
      <c r="P37" s="34"/>
    </row>
    <row r="38" spans="1:20" x14ac:dyDescent="0.35">
      <c r="A38" s="168" t="s">
        <v>14</v>
      </c>
      <c r="B38" s="168"/>
      <c r="C38" s="30">
        <f>COUNTIF('SHEET 13'!D14:D33,"student")</f>
        <v>0</v>
      </c>
      <c r="D38" s="30"/>
      <c r="E38" s="30"/>
      <c r="K38" s="9"/>
      <c r="L38" s="9"/>
      <c r="M38" s="9"/>
      <c r="N38" s="9"/>
      <c r="O38" s="9"/>
      <c r="P38" s="9"/>
      <c r="Q38" s="9"/>
      <c r="R38" s="9"/>
      <c r="S38" s="9"/>
    </row>
    <row r="39" spans="1:20" x14ac:dyDescent="0.35">
      <c r="A39" s="168" t="s">
        <v>15</v>
      </c>
      <c r="B39" s="168"/>
      <c r="C39" s="30" t="e">
        <f>COUNTIF('SHEET 13'!#REF!,"hoteling")</f>
        <v>#REF!</v>
      </c>
      <c r="D39" s="30"/>
      <c r="E39" s="30"/>
      <c r="K39" s="9"/>
      <c r="L39" s="9"/>
      <c r="M39" s="9"/>
      <c r="N39" s="9"/>
      <c r="O39" s="9"/>
      <c r="P39" s="9"/>
      <c r="Q39" s="9"/>
      <c r="R39" s="9"/>
      <c r="S39" s="9"/>
    </row>
    <row r="40" spans="1:20" ht="14.5" customHeight="1" x14ac:dyDescent="0.35">
      <c r="K40" s="9"/>
      <c r="L40" s="9"/>
      <c r="M40" s="9"/>
      <c r="N40" s="9"/>
      <c r="O40" s="9"/>
      <c r="P40" s="9"/>
      <c r="Q40" s="9"/>
      <c r="R40" s="9"/>
      <c r="S40" s="9"/>
    </row>
    <row r="41" spans="1:20" x14ac:dyDescent="0.35">
      <c r="A41" s="175" t="s">
        <v>29</v>
      </c>
      <c r="B41" s="175"/>
      <c r="C41" s="175"/>
      <c r="K41" s="9"/>
      <c r="L41" s="9"/>
      <c r="M41" s="9"/>
      <c r="N41" s="9"/>
      <c r="O41" s="9"/>
      <c r="P41" s="9"/>
      <c r="Q41" s="9"/>
      <c r="R41" s="9"/>
      <c r="S41" s="9"/>
    </row>
    <row r="42" spans="1:20" x14ac:dyDescent="0.35">
      <c r="A42" s="50" t="s">
        <v>19</v>
      </c>
      <c r="C42">
        <f>COUNTIF('SHEET 13'!I14:I33,"NO")</f>
        <v>0</v>
      </c>
      <c r="K42" s="9"/>
      <c r="L42" s="9"/>
      <c r="M42" s="9"/>
      <c r="N42" s="9"/>
      <c r="O42" s="9"/>
      <c r="P42" s="9"/>
      <c r="Q42" s="9"/>
      <c r="R42" s="9"/>
      <c r="S42" s="9"/>
    </row>
    <row r="43" spans="1:20" x14ac:dyDescent="0.35">
      <c r="A43" s="50" t="s">
        <v>18</v>
      </c>
      <c r="C43">
        <f>COUNTIF('SHEET 13'!I14:I33,"YES")</f>
        <v>0</v>
      </c>
      <c r="K43" s="9"/>
      <c r="L43" s="9"/>
      <c r="M43" s="9"/>
      <c r="N43" s="9"/>
      <c r="O43" s="9"/>
      <c r="P43" s="9"/>
      <c r="Q43" s="9"/>
      <c r="R43" s="9"/>
      <c r="S43" s="9"/>
    </row>
    <row r="44" spans="1:20" x14ac:dyDescent="0.35">
      <c r="K44" s="9"/>
      <c r="L44" s="9"/>
      <c r="M44" s="9"/>
      <c r="N44" s="9"/>
      <c r="O44" s="9"/>
      <c r="P44" s="9"/>
      <c r="Q44" s="9"/>
      <c r="R44" s="9"/>
      <c r="S44" s="9"/>
    </row>
    <row r="45" spans="1:20" ht="14.5" customHeight="1" x14ac:dyDescent="0.35">
      <c r="A45" s="51" t="s">
        <v>21</v>
      </c>
      <c r="B45" s="51"/>
      <c r="C45" s="51"/>
      <c r="K45" s="9"/>
      <c r="L45" s="9"/>
      <c r="M45" s="9"/>
      <c r="N45" s="9"/>
      <c r="O45" s="9"/>
      <c r="P45" s="9"/>
      <c r="Q45" s="9"/>
      <c r="R45" s="9"/>
      <c r="S45" s="9"/>
    </row>
    <row r="46" spans="1:20" x14ac:dyDescent="0.35">
      <c r="A46" s="50" t="s">
        <v>30</v>
      </c>
      <c r="C46" s="52">
        <f>COUNTA('SHEET 13'!N14:N33)</f>
        <v>0</v>
      </c>
      <c r="E46" s="49"/>
      <c r="F46" s="49"/>
      <c r="G46" s="49"/>
      <c r="H46" s="49"/>
      <c r="I46" s="49"/>
      <c r="K46" s="9"/>
      <c r="L46" s="9"/>
      <c r="M46" s="9"/>
      <c r="N46" s="9"/>
      <c r="O46" s="9"/>
      <c r="P46" s="9"/>
      <c r="Q46" s="9"/>
      <c r="R46" s="9"/>
      <c r="S46" s="9"/>
    </row>
    <row r="47" spans="1:20" x14ac:dyDescent="0.35">
      <c r="A47" s="164" t="s">
        <v>31</v>
      </c>
      <c r="B47" s="164"/>
      <c r="C47" s="52">
        <f>COUNTA('SHEET 13'!O14:O33)</f>
        <v>0</v>
      </c>
      <c r="E47" s="49"/>
      <c r="F47" s="49"/>
      <c r="G47" s="49"/>
      <c r="H47" s="49"/>
      <c r="I47" s="49"/>
      <c r="K47" s="9"/>
      <c r="L47" s="9"/>
      <c r="M47" s="9"/>
      <c r="N47" s="9"/>
      <c r="O47" s="9"/>
      <c r="P47" s="9"/>
      <c r="Q47" s="9"/>
      <c r="R47" s="9"/>
      <c r="S47" s="9"/>
    </row>
    <row r="48" spans="1:20" x14ac:dyDescent="0.35">
      <c r="E48" s="49"/>
      <c r="F48" s="49"/>
      <c r="G48" s="49"/>
      <c r="H48" s="49"/>
      <c r="I48" s="49"/>
      <c r="K48" s="9"/>
      <c r="L48" s="9"/>
      <c r="M48" s="9"/>
      <c r="N48" s="9"/>
      <c r="O48" s="9"/>
      <c r="P48" s="9"/>
      <c r="Q48" s="9"/>
      <c r="R48" s="9"/>
      <c r="S48" s="9"/>
    </row>
    <row r="49" spans="5:19" x14ac:dyDescent="0.35">
      <c r="E49" s="49"/>
      <c r="F49" s="49"/>
      <c r="G49" s="49"/>
      <c r="H49" s="49"/>
      <c r="I49" s="49"/>
      <c r="K49" s="9"/>
      <c r="L49" s="9"/>
      <c r="M49" s="9"/>
      <c r="N49" s="9"/>
      <c r="O49" s="9"/>
      <c r="P49" s="9"/>
      <c r="Q49" s="9"/>
      <c r="R49" s="9"/>
      <c r="S49" s="9"/>
    </row>
    <row r="50" spans="5:19" x14ac:dyDescent="0.35">
      <c r="E50" s="49"/>
      <c r="F50" s="49"/>
      <c r="G50" s="49"/>
      <c r="H50" s="49"/>
      <c r="I50" s="49"/>
      <c r="K50" s="9"/>
      <c r="L50" s="9"/>
      <c r="M50" s="9"/>
      <c r="N50" s="9"/>
      <c r="O50" s="9"/>
      <c r="P50" s="9"/>
      <c r="Q50" s="9"/>
      <c r="R50" s="9"/>
      <c r="S50" s="9"/>
    </row>
    <row r="51" spans="5:19" x14ac:dyDescent="0.35">
      <c r="E51" s="49"/>
      <c r="F51" s="49"/>
      <c r="G51" s="49"/>
      <c r="H51" s="49"/>
      <c r="I51" s="49"/>
      <c r="K51" s="9"/>
      <c r="L51" s="9"/>
      <c r="M51" s="9"/>
      <c r="N51" s="9"/>
      <c r="O51" s="9"/>
      <c r="P51" s="9"/>
      <c r="Q51" s="9"/>
      <c r="R51" s="9"/>
      <c r="S51" s="9"/>
    </row>
    <row r="52" spans="5:19" x14ac:dyDescent="0.35">
      <c r="E52" s="49"/>
      <c r="F52" s="49"/>
      <c r="G52" s="49"/>
      <c r="H52" s="49"/>
      <c r="I52" s="49"/>
      <c r="K52" s="9"/>
      <c r="L52" s="9"/>
      <c r="M52" s="9"/>
      <c r="N52" s="9"/>
      <c r="O52" s="9"/>
      <c r="P52" s="9"/>
      <c r="Q52" s="9"/>
      <c r="R52" s="9"/>
      <c r="S52" s="9"/>
    </row>
    <row r="53" spans="5:19" x14ac:dyDescent="0.35">
      <c r="K53" s="9"/>
      <c r="L53" s="9"/>
      <c r="M53" s="9"/>
      <c r="N53" s="9"/>
      <c r="O53" s="9"/>
      <c r="P53" s="9"/>
      <c r="Q53" s="9"/>
      <c r="R53" s="9"/>
      <c r="S53" s="9"/>
    </row>
    <row r="54" spans="5:19" x14ac:dyDescent="0.35">
      <c r="K54" s="9"/>
      <c r="L54" s="9"/>
      <c r="M54" s="9"/>
      <c r="N54" s="9"/>
      <c r="O54" s="9"/>
      <c r="P54" s="9"/>
      <c r="Q54" s="9"/>
      <c r="R54" s="9"/>
      <c r="S54" s="9"/>
    </row>
    <row r="55" spans="5:19" x14ac:dyDescent="0.35">
      <c r="K55" s="9"/>
      <c r="L55" s="9"/>
      <c r="M55" s="9"/>
      <c r="N55" s="9"/>
      <c r="O55" s="9"/>
      <c r="P55" s="9"/>
      <c r="Q55" s="9"/>
      <c r="R55" s="9"/>
      <c r="S55" s="9"/>
    </row>
    <row r="56" spans="5:19" x14ac:dyDescent="0.35">
      <c r="K56" s="9"/>
      <c r="L56" s="9"/>
      <c r="M56" s="9"/>
      <c r="N56" s="9"/>
      <c r="O56" s="9"/>
      <c r="P56" s="9"/>
      <c r="Q56" s="9"/>
      <c r="R56" s="9"/>
      <c r="S56" s="9"/>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2:T2"/>
    <mergeCell ref="R12:T12"/>
    <mergeCell ref="A38:B38"/>
    <mergeCell ref="A39:B39"/>
    <mergeCell ref="A41:C41"/>
    <mergeCell ref="F12:G12"/>
    <mergeCell ref="I12:K12"/>
    <mergeCell ref="M12:O12"/>
    <mergeCell ref="A4:D4"/>
    <mergeCell ref="A5:D5"/>
    <mergeCell ref="A6:D6"/>
    <mergeCell ref="A7:D7"/>
    <mergeCell ref="A9:D9"/>
    <mergeCell ref="A47:B47"/>
    <mergeCell ref="A10:D10"/>
    <mergeCell ref="A12:E12"/>
    <mergeCell ref="A37:B37"/>
  </mergeCells>
  <dataValidations count="3">
    <dataValidation type="list" allowBlank="1" showInputMessage="1" showErrorMessage="1" sqref="I14:I33" xr:uid="{BF15A1A8-A0AF-4FAE-83C5-BD82C0F47981}">
      <formula1>"YES, NO"</formula1>
    </dataValidation>
    <dataValidation type="list" allowBlank="1" showInputMessage="1" showErrorMessage="1" sqref="D83:E102 D14:D33" xr:uid="{CE2768F8-D83F-4E7B-9A13-E40AF208F799}">
      <formula1>"STAFF, STUDENT, HOTELING"</formula1>
    </dataValidation>
    <dataValidation allowBlank="1" showDropDown="1" showInputMessage="1" showErrorMessage="1" sqref="E14:F33" xr:uid="{62F2C881-A13D-44A8-9EC4-626F4BCF0446}"/>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55C16-2D63-1744-BE62-E17637484EC9}">
  <sheetPr>
    <tabColor theme="9"/>
    <pageSetUpPr fitToPage="1"/>
  </sheetPr>
  <dimension ref="A1:T102"/>
  <sheetViews>
    <sheetView zoomScaleNormal="100" workbookViewId="0">
      <pane ySplit="13" topLeftCell="A14" activePane="bottomLeft" state="frozen"/>
      <selection activeCell="B16" sqref="B16"/>
      <selection pane="bottomLeft" activeCell="B16" sqref="B16"/>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2.26953125" customWidth="1"/>
    <col min="16" max="16" width="1.1796875" hidden="1" customWidth="1"/>
    <col min="17" max="17" width="1.36328125" customWidth="1"/>
    <col min="19" max="19" width="9.54296875" customWidth="1"/>
    <col min="20" max="20" width="7.72656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71"/>
      <c r="Q2" s="171"/>
      <c r="R2" s="171"/>
      <c r="S2" s="171"/>
      <c r="T2" s="171"/>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5"/>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72" t="s">
        <v>53</v>
      </c>
      <c r="S12" s="173"/>
      <c r="T12" s="174"/>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98" t="s">
        <v>54</v>
      </c>
      <c r="S13" s="98" t="s">
        <v>55</v>
      </c>
      <c r="T13" s="97" t="s">
        <v>60</v>
      </c>
    </row>
    <row r="14" spans="1:20" x14ac:dyDescent="0.35">
      <c r="A14" s="19">
        <v>1</v>
      </c>
      <c r="B14" s="19"/>
      <c r="C14" s="19"/>
      <c r="D14" s="16"/>
      <c r="E14" s="19"/>
      <c r="F14" s="19"/>
      <c r="G14" s="19"/>
      <c r="I14" s="20"/>
      <c r="J14" s="20"/>
      <c r="K14" s="20"/>
      <c r="M14" s="23"/>
      <c r="N14" s="68"/>
      <c r="O14" s="23"/>
      <c r="R14" s="89"/>
      <c r="T14" s="109"/>
    </row>
    <row r="15" spans="1:20" x14ac:dyDescent="0.35">
      <c r="A15" s="16">
        <v>2</v>
      </c>
      <c r="B15" s="16"/>
      <c r="C15" s="16"/>
      <c r="D15" s="16"/>
      <c r="E15" s="19"/>
      <c r="F15" s="16"/>
      <c r="G15" s="16"/>
      <c r="I15" s="21"/>
      <c r="J15" s="22"/>
      <c r="K15" s="22"/>
      <c r="M15" s="24"/>
      <c r="N15" s="69"/>
      <c r="O15" s="24"/>
      <c r="R15" s="89"/>
      <c r="T15" s="16"/>
    </row>
    <row r="16" spans="1:20" x14ac:dyDescent="0.35">
      <c r="A16" s="16">
        <v>3</v>
      </c>
      <c r="B16" s="16"/>
      <c r="C16" s="16"/>
      <c r="D16" s="16"/>
      <c r="E16" s="19"/>
      <c r="F16" s="16"/>
      <c r="G16" s="16"/>
      <c r="I16" s="21"/>
      <c r="J16" s="21"/>
      <c r="K16" s="21"/>
      <c r="M16" s="24"/>
      <c r="N16" s="69"/>
      <c r="O16" s="24"/>
      <c r="R16" s="89"/>
      <c r="T16" s="16"/>
    </row>
    <row r="17" spans="1:20" x14ac:dyDescent="0.35">
      <c r="A17" s="16">
        <v>4</v>
      </c>
      <c r="B17" s="16"/>
      <c r="C17" s="16"/>
      <c r="D17" s="16"/>
      <c r="E17" s="19"/>
      <c r="F17" s="16"/>
      <c r="G17" s="16"/>
      <c r="I17" s="21"/>
      <c r="J17" s="22"/>
      <c r="K17" s="22"/>
      <c r="M17" s="24"/>
      <c r="N17" s="69"/>
      <c r="O17" s="69"/>
      <c r="R17" s="89"/>
      <c r="T17" s="16"/>
    </row>
    <row r="18" spans="1:20" x14ac:dyDescent="0.35">
      <c r="A18" s="16">
        <v>5</v>
      </c>
      <c r="B18" s="16"/>
      <c r="C18" s="16"/>
      <c r="D18" s="16"/>
      <c r="E18" s="19"/>
      <c r="F18" s="16"/>
      <c r="G18" s="16"/>
      <c r="I18" s="21"/>
      <c r="J18" s="21"/>
      <c r="K18" s="21"/>
      <c r="M18" s="24"/>
      <c r="N18" s="69"/>
      <c r="O18" s="69"/>
      <c r="R18" s="89"/>
      <c r="T18" s="16"/>
    </row>
    <row r="19" spans="1:20" x14ac:dyDescent="0.35">
      <c r="A19" s="16">
        <v>6</v>
      </c>
      <c r="B19" s="16"/>
      <c r="C19" s="16"/>
      <c r="D19" s="16"/>
      <c r="E19" s="19"/>
      <c r="F19" s="16"/>
      <c r="G19" s="16"/>
      <c r="I19" s="21"/>
      <c r="J19" s="21"/>
      <c r="K19" s="21"/>
      <c r="M19" s="24"/>
      <c r="N19" s="69"/>
      <c r="O19" s="69"/>
      <c r="R19" s="89"/>
      <c r="T19" s="16"/>
    </row>
    <row r="20" spans="1:20" x14ac:dyDescent="0.35">
      <c r="A20" s="16">
        <v>7</v>
      </c>
      <c r="B20" s="16"/>
      <c r="C20" s="16"/>
      <c r="D20" s="16"/>
      <c r="E20" s="19"/>
      <c r="F20" s="16"/>
      <c r="G20" s="16"/>
      <c r="I20" s="21"/>
      <c r="J20" s="21"/>
      <c r="K20" s="21"/>
      <c r="M20" s="24"/>
      <c r="N20" s="69"/>
      <c r="O20" s="69"/>
      <c r="R20" s="89"/>
      <c r="T20" s="16"/>
    </row>
    <row r="21" spans="1:20" x14ac:dyDescent="0.35">
      <c r="A21" s="16">
        <v>8</v>
      </c>
      <c r="B21" s="16"/>
      <c r="C21" s="16"/>
      <c r="D21" s="16"/>
      <c r="E21" s="19"/>
      <c r="F21" s="16"/>
      <c r="G21" s="16"/>
      <c r="I21" s="21"/>
      <c r="J21" s="21"/>
      <c r="K21" s="21"/>
      <c r="M21" s="24"/>
      <c r="N21" s="69"/>
      <c r="O21" s="69"/>
      <c r="R21" s="89"/>
      <c r="T21" s="16"/>
    </row>
    <row r="22" spans="1:20" x14ac:dyDescent="0.35">
      <c r="A22" s="16">
        <v>9</v>
      </c>
      <c r="B22" s="16"/>
      <c r="C22" s="16"/>
      <c r="D22" s="16"/>
      <c r="E22" s="19"/>
      <c r="F22" s="16"/>
      <c r="G22" s="16"/>
      <c r="I22" s="21"/>
      <c r="J22" s="21"/>
      <c r="K22" s="21"/>
      <c r="M22" s="24"/>
      <c r="N22" s="69"/>
      <c r="O22" s="69"/>
      <c r="R22" s="89"/>
      <c r="T22" s="16"/>
    </row>
    <row r="23" spans="1:20" x14ac:dyDescent="0.35">
      <c r="A23" s="16">
        <v>10</v>
      </c>
      <c r="B23" s="16"/>
      <c r="C23" s="16"/>
      <c r="D23" s="16"/>
      <c r="E23" s="19"/>
      <c r="F23" s="16"/>
      <c r="G23" s="16"/>
      <c r="I23" s="21"/>
      <c r="J23" s="21"/>
      <c r="K23" s="21"/>
      <c r="M23" s="24"/>
      <c r="N23" s="69"/>
      <c r="O23" s="69"/>
      <c r="R23" s="89"/>
      <c r="T23" s="16"/>
    </row>
    <row r="24" spans="1:20" x14ac:dyDescent="0.35">
      <c r="A24" s="16">
        <v>11</v>
      </c>
      <c r="B24" s="16"/>
      <c r="C24" s="16"/>
      <c r="D24" s="16"/>
      <c r="E24" s="19"/>
      <c r="F24" s="16"/>
      <c r="G24" s="16"/>
      <c r="I24" s="21"/>
      <c r="J24" s="21"/>
      <c r="K24" s="21"/>
      <c r="M24" s="24"/>
      <c r="N24" s="69"/>
      <c r="O24" s="69"/>
      <c r="R24" s="89"/>
      <c r="T24" s="16"/>
    </row>
    <row r="25" spans="1:20" x14ac:dyDescent="0.35">
      <c r="A25" s="16">
        <v>12</v>
      </c>
      <c r="B25" s="16"/>
      <c r="C25" s="16"/>
      <c r="D25" s="16"/>
      <c r="E25" s="19"/>
      <c r="F25" s="16"/>
      <c r="G25" s="16"/>
      <c r="I25" s="21"/>
      <c r="J25" s="21"/>
      <c r="K25" s="21"/>
      <c r="M25" s="24"/>
      <c r="N25" s="69"/>
      <c r="O25" s="69"/>
      <c r="R25" s="89"/>
      <c r="T25" s="16"/>
    </row>
    <row r="26" spans="1:20" x14ac:dyDescent="0.35">
      <c r="A26" s="16">
        <v>13</v>
      </c>
      <c r="B26" s="16"/>
      <c r="C26" s="16"/>
      <c r="D26" s="16"/>
      <c r="E26" s="19"/>
      <c r="F26" s="16"/>
      <c r="G26" s="16"/>
      <c r="I26" s="21"/>
      <c r="J26" s="21"/>
      <c r="K26" s="21"/>
      <c r="M26" s="24"/>
      <c r="N26" s="69"/>
      <c r="O26" s="69"/>
      <c r="R26" s="89"/>
      <c r="S26" s="80"/>
      <c r="T26" s="16"/>
    </row>
    <row r="27" spans="1:20" x14ac:dyDescent="0.35">
      <c r="A27" s="16">
        <v>14</v>
      </c>
      <c r="B27" s="16"/>
      <c r="C27" s="16"/>
      <c r="D27" s="16"/>
      <c r="E27" s="19"/>
      <c r="F27" s="16"/>
      <c r="G27" s="16"/>
      <c r="I27" s="21"/>
      <c r="J27" s="21"/>
      <c r="K27" s="21"/>
      <c r="M27" s="24"/>
      <c r="N27" s="69"/>
      <c r="O27" s="69"/>
      <c r="R27" s="89"/>
      <c r="S27" s="87"/>
      <c r="T27" s="87"/>
    </row>
    <row r="28" spans="1:20" x14ac:dyDescent="0.35">
      <c r="A28" s="16">
        <v>15</v>
      </c>
      <c r="B28" s="16"/>
      <c r="C28" s="16"/>
      <c r="D28" s="16"/>
      <c r="E28" s="19"/>
      <c r="F28" s="16"/>
      <c r="G28" s="16"/>
      <c r="I28" s="21"/>
      <c r="J28" s="21"/>
      <c r="K28" s="21"/>
      <c r="M28" s="24"/>
      <c r="N28" s="69"/>
      <c r="O28" s="69"/>
      <c r="R28" s="89"/>
      <c r="S28" s="87"/>
      <c r="T28" s="87"/>
    </row>
    <row r="29" spans="1:20" x14ac:dyDescent="0.35">
      <c r="A29" s="16">
        <v>16</v>
      </c>
      <c r="B29" s="16"/>
      <c r="C29" s="16"/>
      <c r="D29" s="16"/>
      <c r="E29" s="19"/>
      <c r="F29" s="16"/>
      <c r="G29" s="16"/>
      <c r="I29" s="21"/>
      <c r="J29" s="21"/>
      <c r="K29" s="21"/>
      <c r="M29" s="24"/>
      <c r="N29" s="69"/>
      <c r="O29" s="69"/>
      <c r="R29" s="89"/>
      <c r="S29" s="87"/>
      <c r="T29" s="87"/>
    </row>
    <row r="30" spans="1:20" x14ac:dyDescent="0.35">
      <c r="A30" s="16">
        <v>17</v>
      </c>
      <c r="B30" s="16"/>
      <c r="C30" s="16"/>
      <c r="D30" s="16"/>
      <c r="E30" s="19"/>
      <c r="F30" s="16"/>
      <c r="G30" s="16"/>
      <c r="I30" s="21"/>
      <c r="J30" s="21"/>
      <c r="K30" s="21"/>
      <c r="M30" s="24"/>
      <c r="N30" s="24"/>
      <c r="O30" s="24"/>
      <c r="R30" s="16"/>
      <c r="S30" s="80"/>
      <c r="T30" s="16"/>
    </row>
    <row r="31" spans="1:20" x14ac:dyDescent="0.35">
      <c r="A31" s="16">
        <v>18</v>
      </c>
      <c r="B31" s="16"/>
      <c r="C31" s="16"/>
      <c r="D31" s="16"/>
      <c r="E31" s="19"/>
      <c r="F31" s="16"/>
      <c r="G31" s="16"/>
      <c r="I31" s="21"/>
      <c r="J31" s="21"/>
      <c r="K31" s="21"/>
      <c r="M31" s="24"/>
      <c r="N31" s="24"/>
      <c r="O31" s="24"/>
      <c r="R31" s="16"/>
      <c r="S31" s="80"/>
      <c r="T31" s="16"/>
    </row>
    <row r="32" spans="1:20" x14ac:dyDescent="0.35">
      <c r="A32" s="16">
        <v>19</v>
      </c>
      <c r="B32" s="16"/>
      <c r="C32" s="16"/>
      <c r="D32" s="16"/>
      <c r="E32" s="19"/>
      <c r="F32" s="16"/>
      <c r="G32" s="16"/>
      <c r="I32" s="21"/>
      <c r="J32" s="21"/>
      <c r="K32" s="21"/>
      <c r="M32" s="24"/>
      <c r="N32" s="24"/>
      <c r="O32" s="24"/>
      <c r="R32" s="16"/>
      <c r="S32" s="80"/>
      <c r="T32" s="16"/>
    </row>
    <row r="33" spans="1:20" x14ac:dyDescent="0.35">
      <c r="A33" s="45">
        <v>20</v>
      </c>
      <c r="B33" s="16"/>
      <c r="C33" s="16"/>
      <c r="D33" s="16"/>
      <c r="E33" s="19"/>
      <c r="F33" s="16"/>
      <c r="G33" s="16"/>
      <c r="I33" s="21"/>
      <c r="J33" s="21"/>
      <c r="K33" s="21"/>
      <c r="M33" s="24"/>
      <c r="N33" s="24"/>
      <c r="O33" s="24"/>
      <c r="R33" s="16"/>
      <c r="S33" s="80"/>
      <c r="T33" s="16"/>
    </row>
    <row r="34" spans="1:20" x14ac:dyDescent="0.35">
      <c r="A34" s="45" t="s">
        <v>27</v>
      </c>
    </row>
    <row r="35" spans="1:20" x14ac:dyDescent="0.35">
      <c r="A35" s="45"/>
    </row>
    <row r="36" spans="1:20" ht="14.5" customHeight="1" x14ac:dyDescent="0.35">
      <c r="A36" s="48" t="s">
        <v>28</v>
      </c>
      <c r="B36" s="48"/>
      <c r="C36" s="48"/>
      <c r="D36" s="47"/>
      <c r="E36" s="47"/>
      <c r="F36" s="47"/>
      <c r="G36" s="47"/>
      <c r="J36" s="49"/>
      <c r="K36" s="49"/>
      <c r="L36" s="43"/>
      <c r="M36" s="49"/>
      <c r="N36" s="49"/>
      <c r="O36" s="49"/>
      <c r="P36" s="49"/>
    </row>
    <row r="37" spans="1:20" x14ac:dyDescent="0.35">
      <c r="A37" s="168" t="s">
        <v>13</v>
      </c>
      <c r="B37" s="168"/>
      <c r="C37" s="30">
        <f>COUNTIF('SHEET 14'!D14:D33,"staff")</f>
        <v>0</v>
      </c>
      <c r="D37" s="30"/>
      <c r="E37" s="30"/>
      <c r="L37" s="42"/>
      <c r="N37" s="34"/>
      <c r="P37" s="34"/>
    </row>
    <row r="38" spans="1:20" x14ac:dyDescent="0.35">
      <c r="A38" s="168" t="s">
        <v>14</v>
      </c>
      <c r="B38" s="168"/>
      <c r="C38" s="30">
        <f>COUNTIF('SHEET 14'!D14:D33,"student")</f>
        <v>0</v>
      </c>
      <c r="D38" s="30"/>
      <c r="E38" s="30"/>
      <c r="K38" s="9"/>
      <c r="L38" s="9"/>
      <c r="M38" s="9"/>
      <c r="N38" s="9"/>
      <c r="O38" s="9"/>
      <c r="P38" s="9"/>
      <c r="Q38" s="9"/>
      <c r="R38" s="9"/>
      <c r="S38" s="9"/>
    </row>
    <row r="39" spans="1:20" x14ac:dyDescent="0.35">
      <c r="A39" s="168" t="s">
        <v>15</v>
      </c>
      <c r="B39" s="168"/>
      <c r="C39" s="30">
        <f>COUNTIF('SHEET 14'!D14:D33,"hoteling")</f>
        <v>0</v>
      </c>
      <c r="D39" s="30"/>
      <c r="E39" s="30"/>
      <c r="K39" s="9"/>
      <c r="L39" s="9"/>
      <c r="M39" s="9"/>
      <c r="N39" s="9"/>
      <c r="O39" s="9"/>
      <c r="P39" s="9"/>
      <c r="Q39" s="9"/>
      <c r="R39" s="9"/>
      <c r="S39" s="9"/>
    </row>
    <row r="40" spans="1:20" ht="14.5" customHeight="1" x14ac:dyDescent="0.35">
      <c r="K40" s="9"/>
      <c r="L40" s="9"/>
      <c r="M40" s="9"/>
      <c r="N40" s="9"/>
      <c r="O40" s="9"/>
      <c r="P40" s="9"/>
      <c r="Q40" s="9"/>
      <c r="R40" s="9"/>
      <c r="S40" s="9"/>
    </row>
    <row r="41" spans="1:20" x14ac:dyDescent="0.35">
      <c r="A41" s="175" t="s">
        <v>29</v>
      </c>
      <c r="B41" s="175"/>
      <c r="C41" s="175"/>
      <c r="K41" s="9"/>
      <c r="L41" s="9"/>
      <c r="M41" s="9"/>
      <c r="N41" s="9"/>
      <c r="O41" s="9"/>
      <c r="P41" s="9"/>
      <c r="Q41" s="9"/>
      <c r="R41" s="9"/>
      <c r="S41" s="9"/>
    </row>
    <row r="42" spans="1:20" x14ac:dyDescent="0.35">
      <c r="A42" s="57" t="s">
        <v>19</v>
      </c>
      <c r="C42">
        <f>COUNTIF('SHEET 14'!I14:I33,"NO")</f>
        <v>0</v>
      </c>
      <c r="K42" s="9"/>
      <c r="L42" s="9"/>
      <c r="M42" s="9"/>
      <c r="N42" s="9"/>
      <c r="O42" s="9"/>
      <c r="P42" s="9"/>
      <c r="Q42" s="9"/>
      <c r="R42" s="9"/>
      <c r="S42" s="9"/>
    </row>
    <row r="43" spans="1:20" x14ac:dyDescent="0.35">
      <c r="A43" s="57" t="s">
        <v>18</v>
      </c>
      <c r="C43">
        <f>COUNTIF('SHEET 14'!I14:I33,"NO")</f>
        <v>0</v>
      </c>
      <c r="K43" s="9"/>
      <c r="L43" s="9"/>
      <c r="M43" s="9"/>
      <c r="N43" s="9"/>
      <c r="O43" s="9"/>
      <c r="P43" s="9"/>
      <c r="Q43" s="9"/>
      <c r="R43" s="9"/>
      <c r="S43" s="9"/>
    </row>
    <row r="44" spans="1:20" x14ac:dyDescent="0.35">
      <c r="K44" s="9"/>
      <c r="L44" s="9"/>
      <c r="M44" s="9"/>
      <c r="N44" s="9"/>
      <c r="O44" s="9"/>
      <c r="P44" s="9"/>
      <c r="Q44" s="9"/>
      <c r="R44" s="9"/>
      <c r="S44" s="9"/>
    </row>
    <row r="45" spans="1:20" ht="14.5" customHeight="1" x14ac:dyDescent="0.35">
      <c r="A45" s="51" t="s">
        <v>21</v>
      </c>
      <c r="B45" s="51"/>
      <c r="C45" s="51"/>
      <c r="K45" s="9"/>
      <c r="L45" s="9"/>
      <c r="M45" s="9"/>
      <c r="N45" s="9"/>
      <c r="O45" s="9"/>
      <c r="P45" s="9"/>
      <c r="Q45" s="9"/>
      <c r="R45" s="9"/>
      <c r="S45" s="9"/>
    </row>
    <row r="46" spans="1:20" x14ac:dyDescent="0.35">
      <c r="A46" s="57" t="s">
        <v>30</v>
      </c>
      <c r="C46" s="52">
        <f>COUNTA('SHEET 14'!N14:N33)</f>
        <v>0</v>
      </c>
      <c r="E46" s="49"/>
      <c r="F46" s="49"/>
      <c r="G46" s="49"/>
      <c r="H46" s="49"/>
      <c r="I46" s="49"/>
      <c r="K46" s="9"/>
      <c r="L46" s="9"/>
      <c r="M46" s="9"/>
      <c r="N46" s="9"/>
      <c r="O46" s="9"/>
      <c r="P46" s="9"/>
      <c r="Q46" s="9"/>
      <c r="R46" s="9"/>
      <c r="S46" s="9"/>
    </row>
    <row r="47" spans="1:20" x14ac:dyDescent="0.35">
      <c r="A47" s="164" t="s">
        <v>31</v>
      </c>
      <c r="B47" s="164"/>
      <c r="C47" s="52">
        <f>COUNTA('SHEET 14'!O14:O33)</f>
        <v>0</v>
      </c>
      <c r="E47" s="49"/>
      <c r="F47" s="49"/>
      <c r="G47" s="49"/>
      <c r="H47" s="49"/>
      <c r="I47" s="49"/>
      <c r="K47" s="9"/>
      <c r="L47" s="9"/>
      <c r="M47" s="9"/>
      <c r="N47" s="9"/>
      <c r="O47" s="9"/>
      <c r="P47" s="9"/>
      <c r="Q47" s="9"/>
      <c r="R47" s="9"/>
      <c r="S47" s="9"/>
    </row>
    <row r="48" spans="1:20" x14ac:dyDescent="0.35">
      <c r="E48" s="49"/>
      <c r="F48" s="49"/>
      <c r="G48" s="49"/>
      <c r="H48" s="49"/>
      <c r="I48" s="49"/>
      <c r="K48" s="9"/>
      <c r="L48" s="9"/>
      <c r="M48" s="9"/>
      <c r="N48" s="9"/>
      <c r="O48" s="9"/>
      <c r="P48" s="9"/>
      <c r="Q48" s="9"/>
      <c r="R48" s="9"/>
      <c r="S48" s="9"/>
    </row>
    <row r="49" spans="5:19" x14ac:dyDescent="0.35">
      <c r="E49" s="49"/>
      <c r="F49" s="49"/>
      <c r="G49" s="49"/>
      <c r="H49" s="49"/>
      <c r="I49" s="49"/>
      <c r="K49" s="9"/>
      <c r="L49" s="9"/>
      <c r="M49" s="9"/>
      <c r="N49" s="9"/>
      <c r="O49" s="9"/>
      <c r="P49" s="9"/>
      <c r="Q49" s="9"/>
      <c r="R49" s="9"/>
      <c r="S49" s="9"/>
    </row>
    <row r="50" spans="5:19" x14ac:dyDescent="0.35">
      <c r="E50" s="49"/>
      <c r="F50" s="49"/>
      <c r="G50" s="49"/>
      <c r="H50" s="49"/>
      <c r="I50" s="49"/>
      <c r="K50" s="9"/>
      <c r="L50" s="9"/>
      <c r="M50" s="9"/>
      <c r="N50" s="9"/>
      <c r="O50" s="9"/>
      <c r="P50" s="9"/>
      <c r="Q50" s="9"/>
      <c r="R50" s="9"/>
      <c r="S50" s="9"/>
    </row>
    <row r="51" spans="5:19" x14ac:dyDescent="0.35">
      <c r="E51" s="49"/>
      <c r="F51" s="49"/>
      <c r="G51" s="49"/>
      <c r="H51" s="49"/>
      <c r="I51" s="49"/>
      <c r="K51" s="9"/>
      <c r="L51" s="9"/>
      <c r="M51" s="9"/>
      <c r="N51" s="9"/>
      <c r="O51" s="9"/>
      <c r="P51" s="9"/>
      <c r="Q51" s="9"/>
      <c r="R51" s="9"/>
      <c r="S51" s="9"/>
    </row>
    <row r="52" spans="5:19" x14ac:dyDescent="0.35">
      <c r="E52" s="49"/>
      <c r="F52" s="49"/>
      <c r="G52" s="49"/>
      <c r="H52" s="49"/>
      <c r="I52" s="49"/>
      <c r="K52" s="9"/>
      <c r="L52" s="9"/>
      <c r="M52" s="9"/>
      <c r="N52" s="9"/>
      <c r="O52" s="9"/>
      <c r="P52" s="9"/>
      <c r="Q52" s="9"/>
      <c r="R52" s="9"/>
      <c r="S52" s="9"/>
    </row>
    <row r="53" spans="5:19" x14ac:dyDescent="0.35">
      <c r="K53" s="9"/>
      <c r="L53" s="9"/>
      <c r="M53" s="9"/>
      <c r="N53" s="9"/>
      <c r="O53" s="9"/>
      <c r="P53" s="9"/>
      <c r="Q53" s="9"/>
      <c r="R53" s="9"/>
      <c r="S53" s="9"/>
    </row>
    <row r="54" spans="5:19" x14ac:dyDescent="0.35">
      <c r="K54" s="9"/>
      <c r="L54" s="9"/>
      <c r="M54" s="9"/>
      <c r="N54" s="9"/>
      <c r="O54" s="9"/>
      <c r="P54" s="9"/>
      <c r="Q54" s="9"/>
      <c r="R54" s="9"/>
      <c r="S54" s="9"/>
    </row>
    <row r="55" spans="5:19" x14ac:dyDescent="0.35">
      <c r="K55" s="9"/>
      <c r="L55" s="9"/>
      <c r="M55" s="9"/>
      <c r="N55" s="9"/>
      <c r="O55" s="9"/>
      <c r="P55" s="9"/>
      <c r="Q55" s="9"/>
      <c r="R55" s="9"/>
      <c r="S55" s="9"/>
    </row>
    <row r="56" spans="5:19" x14ac:dyDescent="0.35">
      <c r="K56" s="9"/>
      <c r="L56" s="9"/>
      <c r="M56" s="9"/>
      <c r="N56" s="9"/>
      <c r="O56" s="9"/>
      <c r="P56" s="9"/>
      <c r="Q56" s="9"/>
      <c r="R56" s="9"/>
      <c r="S56" s="9"/>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47:B47"/>
    <mergeCell ref="A10:D10"/>
    <mergeCell ref="A12:E12"/>
    <mergeCell ref="F12:G12"/>
    <mergeCell ref="I12:K12"/>
    <mergeCell ref="A37:B37"/>
    <mergeCell ref="A38:B38"/>
    <mergeCell ref="A39:B39"/>
    <mergeCell ref="A41:C41"/>
    <mergeCell ref="A6:D6"/>
    <mergeCell ref="A7:D7"/>
    <mergeCell ref="A9:D9"/>
    <mergeCell ref="A2:T2"/>
    <mergeCell ref="R12:T12"/>
    <mergeCell ref="M12:O12"/>
    <mergeCell ref="A4:D4"/>
    <mergeCell ref="A5:D5"/>
  </mergeCells>
  <dataValidations count="3">
    <dataValidation allowBlank="1" showDropDown="1" showInputMessage="1" showErrorMessage="1" sqref="E14:F33" xr:uid="{F9029CF0-ECCD-9045-97EC-051B7AB40AE3}"/>
    <dataValidation type="list" allowBlank="1" showInputMessage="1" showErrorMessage="1" sqref="D83:E102 D14:D33" xr:uid="{B5846EF1-74E4-4D4F-9A9F-44E34ADB4CE0}">
      <formula1>"STAFF, STUDENT, HOTELING"</formula1>
    </dataValidation>
    <dataValidation type="list" allowBlank="1" showInputMessage="1" showErrorMessage="1" sqref="I14:I33" xr:uid="{97F37D6D-2FE8-6444-AF0D-A07205D7062C}">
      <formula1>"YES, NO"</formula1>
    </dataValidation>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E7F6-B928-4114-89AC-870A1DBBE68D}">
  <sheetPr>
    <tabColor theme="9"/>
    <pageSetUpPr fitToPage="1"/>
  </sheetPr>
  <dimension ref="A1:T102"/>
  <sheetViews>
    <sheetView topLeftCell="B1" zoomScale="85" zoomScaleNormal="85" workbookViewId="0">
      <pane ySplit="13" topLeftCell="A14" activePane="bottomLeft" state="frozen"/>
      <selection activeCell="B16" sqref="B16"/>
      <selection pane="bottomLeft" activeCell="B16" sqref="B16"/>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1.81640625" customWidth="1"/>
    <col min="16" max="16" width="1.1796875" hidden="1" customWidth="1"/>
    <col min="17" max="17" width="1.363281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71"/>
      <c r="Q2" s="171"/>
      <c r="R2" s="171"/>
      <c r="S2" s="171"/>
      <c r="T2" s="171"/>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80" t="s">
        <v>53</v>
      </c>
      <c r="S12" s="181"/>
      <c r="T12" s="171"/>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78" t="s">
        <v>54</v>
      </c>
      <c r="S13" s="78" t="s">
        <v>55</v>
      </c>
      <c r="T13" s="99"/>
    </row>
    <row r="14" spans="1:20" x14ac:dyDescent="0.35">
      <c r="A14" s="19">
        <v>1</v>
      </c>
      <c r="B14" s="19"/>
      <c r="C14" s="19"/>
      <c r="D14" s="16"/>
      <c r="E14" s="19"/>
      <c r="F14" s="19"/>
      <c r="G14" s="19"/>
      <c r="I14" s="62"/>
      <c r="J14" s="20"/>
      <c r="K14" s="20"/>
      <c r="M14" s="23"/>
      <c r="N14" s="68"/>
      <c r="O14" s="68"/>
      <c r="R14" s="89"/>
    </row>
    <row r="15" spans="1:20" x14ac:dyDescent="0.35">
      <c r="A15" s="16">
        <v>2</v>
      </c>
      <c r="B15" s="16"/>
      <c r="C15" s="16"/>
      <c r="D15" s="16"/>
      <c r="E15" s="19"/>
      <c r="F15" s="16"/>
      <c r="G15" s="16"/>
      <c r="I15" s="62"/>
      <c r="J15" s="22"/>
      <c r="K15" s="22"/>
      <c r="M15" s="24"/>
      <c r="N15" s="69"/>
      <c r="O15" s="69"/>
      <c r="R15" s="89"/>
    </row>
    <row r="16" spans="1:20" x14ac:dyDescent="0.35">
      <c r="A16" s="16">
        <v>3</v>
      </c>
      <c r="B16" s="16"/>
      <c r="C16" s="16"/>
      <c r="D16" s="16"/>
      <c r="E16" s="19"/>
      <c r="F16" s="16"/>
      <c r="G16" s="16"/>
      <c r="I16" s="62"/>
      <c r="J16" s="21"/>
      <c r="K16" s="21"/>
      <c r="M16" s="24"/>
      <c r="N16" s="69"/>
      <c r="O16" s="69"/>
      <c r="Q16" s="89"/>
      <c r="R16" s="89"/>
    </row>
    <row r="17" spans="1:20" x14ac:dyDescent="0.35">
      <c r="A17" s="16">
        <v>4</v>
      </c>
      <c r="B17" s="16"/>
      <c r="C17" s="16"/>
      <c r="D17" s="16"/>
      <c r="E17" s="19"/>
      <c r="F17" s="16"/>
      <c r="G17" s="16"/>
      <c r="I17" s="62"/>
      <c r="J17" s="22"/>
      <c r="K17" s="22"/>
      <c r="M17" s="24"/>
      <c r="N17" s="69"/>
      <c r="O17" s="69"/>
      <c r="R17" s="89"/>
      <c r="S17" s="86"/>
      <c r="T17" s="16"/>
    </row>
    <row r="18" spans="1:20" x14ac:dyDescent="0.35">
      <c r="A18" s="16">
        <v>5</v>
      </c>
      <c r="B18" s="16"/>
      <c r="C18" s="16"/>
      <c r="D18" s="16"/>
      <c r="E18" s="19"/>
      <c r="F18" s="16"/>
      <c r="G18" s="16"/>
      <c r="I18" s="62"/>
      <c r="J18" s="21"/>
      <c r="K18" s="21"/>
      <c r="M18" s="24"/>
      <c r="N18" s="69"/>
      <c r="O18" s="69"/>
      <c r="R18" s="89"/>
      <c r="T18" s="16"/>
    </row>
    <row r="19" spans="1:20" x14ac:dyDescent="0.35">
      <c r="A19" s="16">
        <v>6</v>
      </c>
      <c r="B19" s="16"/>
      <c r="C19" s="16"/>
      <c r="D19" s="16"/>
      <c r="E19" s="19"/>
      <c r="F19" s="16"/>
      <c r="G19" s="16"/>
      <c r="I19" s="62"/>
      <c r="J19" s="21"/>
      <c r="K19" s="21"/>
      <c r="M19" s="24"/>
      <c r="N19" s="69"/>
      <c r="O19" s="69"/>
      <c r="R19" s="89"/>
      <c r="T19" s="16"/>
    </row>
    <row r="20" spans="1:20" x14ac:dyDescent="0.35">
      <c r="A20" s="16">
        <v>7</v>
      </c>
      <c r="B20" s="16"/>
      <c r="C20" s="16"/>
      <c r="D20" s="16"/>
      <c r="E20" s="19"/>
      <c r="F20" s="16"/>
      <c r="G20" s="16"/>
      <c r="I20" s="62"/>
      <c r="J20" s="21"/>
      <c r="K20" s="21"/>
      <c r="M20" s="24"/>
      <c r="N20" s="69"/>
      <c r="O20" s="69"/>
      <c r="R20" s="89"/>
      <c r="T20" s="16"/>
    </row>
    <row r="21" spans="1:20" x14ac:dyDescent="0.35">
      <c r="A21" s="16">
        <v>8</v>
      </c>
      <c r="B21" s="16"/>
      <c r="C21" s="16"/>
      <c r="D21" s="16"/>
      <c r="E21" s="19"/>
      <c r="F21" s="16"/>
      <c r="G21" s="16"/>
      <c r="I21" s="62"/>
      <c r="J21" s="21"/>
      <c r="K21" s="21"/>
      <c r="M21" s="24"/>
      <c r="N21" s="69"/>
      <c r="O21" s="69"/>
      <c r="R21" s="89"/>
      <c r="S21" s="80"/>
      <c r="T21" s="16"/>
    </row>
    <row r="22" spans="1:20" x14ac:dyDescent="0.35">
      <c r="A22" s="16">
        <v>9</v>
      </c>
      <c r="B22" s="16"/>
      <c r="C22" s="16"/>
      <c r="D22" s="16"/>
      <c r="E22" s="19"/>
      <c r="F22" s="16"/>
      <c r="G22" s="16"/>
      <c r="I22" s="62"/>
      <c r="J22" s="21"/>
      <c r="K22" s="21"/>
      <c r="M22" s="24"/>
      <c r="N22" s="69"/>
      <c r="O22" s="69"/>
      <c r="R22" s="89"/>
      <c r="S22" s="80"/>
      <c r="T22" s="16"/>
    </row>
    <row r="23" spans="1:20" x14ac:dyDescent="0.35">
      <c r="A23" s="16">
        <v>10</v>
      </c>
      <c r="B23" s="16"/>
      <c r="C23" s="16"/>
      <c r="D23" s="16"/>
      <c r="E23" s="19"/>
      <c r="F23" s="16"/>
      <c r="G23" s="16"/>
      <c r="I23" s="62"/>
      <c r="J23" s="21"/>
      <c r="K23" s="21"/>
      <c r="M23" s="24"/>
      <c r="N23" s="69"/>
      <c r="O23" s="69"/>
      <c r="R23" s="89"/>
      <c r="S23" s="80"/>
      <c r="T23" s="16"/>
    </row>
    <row r="24" spans="1:20" x14ac:dyDescent="0.35">
      <c r="A24" s="16">
        <v>11</v>
      </c>
      <c r="B24" s="16"/>
      <c r="C24" s="16"/>
      <c r="D24" s="16"/>
      <c r="E24" s="19"/>
      <c r="F24" s="16"/>
      <c r="G24" s="16"/>
      <c r="I24" s="62"/>
      <c r="J24" s="21"/>
      <c r="K24" s="21"/>
      <c r="M24" s="24"/>
      <c r="N24" s="69"/>
      <c r="O24" s="69"/>
      <c r="R24" s="89"/>
      <c r="S24" s="80"/>
      <c r="T24" s="16"/>
    </row>
    <row r="25" spans="1:20" x14ac:dyDescent="0.35">
      <c r="A25" s="16">
        <v>12</v>
      </c>
      <c r="B25" s="16"/>
      <c r="C25" s="16"/>
      <c r="D25" s="16"/>
      <c r="E25" s="19"/>
      <c r="F25" s="16"/>
      <c r="G25" s="16"/>
      <c r="I25" s="62"/>
      <c r="J25" s="21"/>
      <c r="K25" s="21"/>
      <c r="M25" s="24"/>
      <c r="N25" s="69"/>
      <c r="O25" s="69"/>
      <c r="R25" s="89"/>
      <c r="S25" s="80"/>
      <c r="T25" s="16"/>
    </row>
    <row r="26" spans="1:20" x14ac:dyDescent="0.35">
      <c r="A26" s="16">
        <v>13</v>
      </c>
      <c r="B26" s="16"/>
      <c r="C26" s="16"/>
      <c r="D26" s="16"/>
      <c r="E26" s="19"/>
      <c r="F26" s="16"/>
      <c r="G26" s="16"/>
      <c r="I26" s="62"/>
      <c r="J26" s="21"/>
      <c r="K26" s="21"/>
      <c r="M26" s="24"/>
      <c r="N26" s="69"/>
      <c r="O26" s="69"/>
      <c r="R26" s="89"/>
      <c r="S26" s="80"/>
      <c r="T26" s="16"/>
    </row>
    <row r="27" spans="1:20" x14ac:dyDescent="0.35">
      <c r="A27" s="16">
        <v>14</v>
      </c>
      <c r="B27" s="16"/>
      <c r="C27" s="16"/>
      <c r="D27" s="16"/>
      <c r="E27" s="19"/>
      <c r="F27" s="16"/>
      <c r="G27" s="16"/>
      <c r="I27" s="62"/>
      <c r="J27" s="21"/>
      <c r="K27" s="21"/>
      <c r="M27" s="24"/>
      <c r="N27" s="69"/>
      <c r="O27" s="69"/>
      <c r="R27" s="89"/>
      <c r="S27" s="80"/>
      <c r="T27" s="16"/>
    </row>
    <row r="28" spans="1:20" x14ac:dyDescent="0.35">
      <c r="A28" s="16">
        <v>15</v>
      </c>
      <c r="B28" s="16"/>
      <c r="C28" s="16"/>
      <c r="D28" s="16"/>
      <c r="E28" s="19"/>
      <c r="F28" s="16"/>
      <c r="G28" s="16"/>
      <c r="I28" s="62"/>
      <c r="J28" s="21"/>
      <c r="K28" s="21"/>
      <c r="M28" s="24"/>
      <c r="N28" s="69"/>
      <c r="O28" s="69"/>
      <c r="R28" s="89"/>
      <c r="S28" s="80"/>
      <c r="T28" s="16"/>
    </row>
    <row r="29" spans="1:20" x14ac:dyDescent="0.35">
      <c r="A29" s="16">
        <v>16</v>
      </c>
      <c r="B29" s="16"/>
      <c r="C29" s="16"/>
      <c r="D29" s="16"/>
      <c r="E29" s="19"/>
      <c r="F29" s="16"/>
      <c r="G29" s="16"/>
      <c r="I29" s="62"/>
      <c r="J29" s="21"/>
      <c r="K29" s="21"/>
      <c r="M29" s="24"/>
      <c r="N29" s="69"/>
      <c r="O29" s="69"/>
      <c r="R29" s="89"/>
      <c r="S29" s="80"/>
      <c r="T29" s="16"/>
    </row>
    <row r="30" spans="1:20" x14ac:dyDescent="0.35">
      <c r="A30" s="16">
        <v>17</v>
      </c>
      <c r="B30" s="16"/>
      <c r="C30" s="16"/>
      <c r="D30" s="16"/>
      <c r="E30" s="19"/>
      <c r="F30" s="16"/>
      <c r="G30" s="16"/>
      <c r="I30" s="62"/>
      <c r="J30" s="21"/>
      <c r="K30" s="21"/>
      <c r="M30" s="24"/>
      <c r="N30" s="69"/>
      <c r="O30" s="69"/>
      <c r="R30" s="21"/>
      <c r="S30" s="80"/>
      <c r="T30" s="16"/>
    </row>
    <row r="31" spans="1:20" x14ac:dyDescent="0.35">
      <c r="A31" s="16">
        <v>18</v>
      </c>
      <c r="B31" s="16"/>
      <c r="C31" s="16"/>
      <c r="D31" s="16"/>
      <c r="E31" s="19"/>
      <c r="F31" s="16"/>
      <c r="G31" s="16"/>
      <c r="I31" s="62"/>
      <c r="J31" s="21"/>
      <c r="K31" s="21"/>
      <c r="M31" s="24"/>
      <c r="N31" s="69"/>
      <c r="O31" s="69"/>
      <c r="R31" s="21"/>
      <c r="S31" s="80"/>
      <c r="T31" s="16"/>
    </row>
    <row r="32" spans="1:20" x14ac:dyDescent="0.35">
      <c r="A32" s="16">
        <v>19</v>
      </c>
      <c r="B32" s="16"/>
      <c r="C32" s="16"/>
      <c r="D32" s="16"/>
      <c r="E32" s="19"/>
      <c r="F32" s="16"/>
      <c r="G32" s="16"/>
      <c r="I32" s="62"/>
      <c r="J32" s="21"/>
      <c r="K32" s="21"/>
      <c r="M32" s="24"/>
      <c r="N32" s="69"/>
      <c r="O32" s="69"/>
      <c r="R32" s="89"/>
      <c r="S32" s="80"/>
      <c r="T32" s="16"/>
    </row>
    <row r="33" spans="1:20" x14ac:dyDescent="0.35">
      <c r="A33" s="45">
        <v>20</v>
      </c>
      <c r="B33" s="60"/>
      <c r="C33" s="60"/>
      <c r="D33" s="60"/>
      <c r="E33" s="61"/>
      <c r="F33" s="60"/>
      <c r="G33" s="60"/>
      <c r="I33" s="63"/>
      <c r="J33" s="21"/>
      <c r="K33" s="21"/>
      <c r="M33" s="64"/>
      <c r="N33" s="73"/>
      <c r="O33" s="73"/>
      <c r="R33" s="89"/>
      <c r="S33" s="80"/>
      <c r="T33" s="16"/>
    </row>
    <row r="34" spans="1:20" x14ac:dyDescent="0.35">
      <c r="A34" s="45" t="s">
        <v>27</v>
      </c>
    </row>
    <row r="35" spans="1:20" x14ac:dyDescent="0.35">
      <c r="A35" s="45"/>
    </row>
    <row r="36" spans="1:20" ht="14.5" customHeight="1" x14ac:dyDescent="0.35">
      <c r="A36" s="48" t="s">
        <v>28</v>
      </c>
      <c r="B36" s="48"/>
      <c r="C36" s="48"/>
      <c r="D36" s="47"/>
      <c r="E36" s="47"/>
      <c r="F36" s="47"/>
      <c r="G36" s="47"/>
      <c r="J36" s="49"/>
      <c r="K36" s="49"/>
      <c r="L36" s="43"/>
      <c r="M36" s="49"/>
      <c r="N36" s="49"/>
      <c r="O36" s="49"/>
      <c r="P36" s="49"/>
    </row>
    <row r="37" spans="1:20" x14ac:dyDescent="0.35">
      <c r="A37" s="168" t="s">
        <v>13</v>
      </c>
      <c r="B37" s="168"/>
      <c r="C37" s="30">
        <f>COUNTIF('SHEET 15'!D14:D33,"staff")</f>
        <v>0</v>
      </c>
      <c r="D37" s="30"/>
      <c r="E37" s="30"/>
      <c r="L37" s="42"/>
      <c r="N37" s="34"/>
      <c r="P37" s="34"/>
    </row>
    <row r="38" spans="1:20" x14ac:dyDescent="0.35">
      <c r="A38" s="168" t="s">
        <v>14</v>
      </c>
      <c r="B38" s="168"/>
      <c r="C38" s="30">
        <f>COUNTIF('SHEET 15'!D14:D33,"student")</f>
        <v>0</v>
      </c>
      <c r="D38" s="30"/>
      <c r="E38" s="30"/>
      <c r="K38" s="9"/>
      <c r="L38" s="9"/>
      <c r="M38" s="9"/>
      <c r="N38" s="9"/>
      <c r="O38" s="9"/>
      <c r="P38" s="9"/>
      <c r="Q38" s="9"/>
      <c r="R38" s="9"/>
      <c r="S38" s="9"/>
    </row>
    <row r="39" spans="1:20" x14ac:dyDescent="0.35">
      <c r="A39" s="168" t="s">
        <v>15</v>
      </c>
      <c r="B39" s="168"/>
      <c r="C39" s="30">
        <f>COUNTIF('SHEET 15'!D14:D33,"hoteling")</f>
        <v>0</v>
      </c>
      <c r="D39" s="30"/>
      <c r="E39" s="30"/>
      <c r="K39" s="9"/>
      <c r="L39" s="9"/>
      <c r="M39" s="9"/>
      <c r="N39" s="9"/>
      <c r="O39" s="9"/>
      <c r="P39" s="9"/>
      <c r="Q39" s="9"/>
      <c r="R39" s="9"/>
      <c r="S39" s="9"/>
    </row>
    <row r="40" spans="1:20" ht="14.5" customHeight="1" x14ac:dyDescent="0.35">
      <c r="K40" s="9"/>
      <c r="L40" s="9"/>
      <c r="M40" s="9"/>
      <c r="N40" s="9"/>
      <c r="O40" s="9"/>
      <c r="P40" s="9"/>
      <c r="Q40" s="9"/>
      <c r="R40" s="9"/>
      <c r="S40" s="9"/>
    </row>
    <row r="41" spans="1:20" x14ac:dyDescent="0.35">
      <c r="A41" s="175" t="s">
        <v>29</v>
      </c>
      <c r="B41" s="175"/>
      <c r="C41" s="175"/>
      <c r="K41" s="9"/>
      <c r="L41" s="9"/>
      <c r="M41" s="9"/>
      <c r="N41" s="9"/>
      <c r="O41" s="9"/>
      <c r="P41" s="9"/>
      <c r="Q41" s="9"/>
      <c r="R41" s="9"/>
      <c r="S41" s="9"/>
    </row>
    <row r="42" spans="1:20" x14ac:dyDescent="0.35">
      <c r="A42" s="50" t="s">
        <v>19</v>
      </c>
      <c r="C42">
        <f>COUNTIF('SHEET 15'!I14:I33,"no")</f>
        <v>0</v>
      </c>
      <c r="K42" s="9"/>
      <c r="L42" s="9"/>
      <c r="M42" s="9"/>
      <c r="N42" s="9"/>
      <c r="O42" s="9"/>
      <c r="P42" s="9"/>
      <c r="Q42" s="9"/>
      <c r="R42" s="9"/>
      <c r="S42" s="9"/>
    </row>
    <row r="43" spans="1:20" x14ac:dyDescent="0.35">
      <c r="A43" s="50" t="s">
        <v>18</v>
      </c>
      <c r="C43">
        <f>COUNTIF('SHEET 15'!I14:I33,"yes")</f>
        <v>0</v>
      </c>
      <c r="K43" s="9"/>
      <c r="L43" s="9"/>
      <c r="M43" s="9"/>
      <c r="N43" s="9"/>
      <c r="O43" s="9"/>
      <c r="P43" s="9"/>
      <c r="Q43" s="9"/>
      <c r="R43" s="9"/>
      <c r="S43" s="9"/>
    </row>
    <row r="44" spans="1:20" x14ac:dyDescent="0.35">
      <c r="K44" s="9"/>
      <c r="L44" s="9"/>
      <c r="M44" s="9"/>
      <c r="N44" s="9"/>
      <c r="O44" s="9"/>
      <c r="P44" s="9"/>
      <c r="Q44" s="9"/>
      <c r="R44" s="9"/>
      <c r="S44" s="9"/>
    </row>
    <row r="45" spans="1:20" ht="14.5" customHeight="1" x14ac:dyDescent="0.35">
      <c r="A45" s="51" t="s">
        <v>21</v>
      </c>
      <c r="B45" s="51"/>
      <c r="C45" s="51"/>
      <c r="K45" s="9"/>
      <c r="L45" s="9"/>
      <c r="M45" s="9"/>
      <c r="N45" s="9"/>
      <c r="O45" s="9"/>
      <c r="P45" s="9"/>
      <c r="Q45" s="9"/>
      <c r="R45" s="9"/>
      <c r="S45" s="9"/>
    </row>
    <row r="46" spans="1:20" x14ac:dyDescent="0.35">
      <c r="A46" s="50" t="s">
        <v>30</v>
      </c>
      <c r="C46" s="52">
        <f>COUNTA('SHEET 15'!N14:N33)</f>
        <v>0</v>
      </c>
      <c r="E46" s="49"/>
      <c r="F46" s="49"/>
      <c r="G46" s="49"/>
      <c r="H46" s="49"/>
      <c r="I46" s="49"/>
      <c r="K46" s="9"/>
      <c r="L46" s="9"/>
      <c r="M46" s="9"/>
      <c r="N46" s="9"/>
      <c r="O46" s="9"/>
      <c r="P46" s="9"/>
      <c r="Q46" s="9"/>
      <c r="R46" s="9"/>
      <c r="S46" s="9"/>
    </row>
    <row r="47" spans="1:20" x14ac:dyDescent="0.35">
      <c r="A47" s="164" t="s">
        <v>31</v>
      </c>
      <c r="B47" s="164"/>
      <c r="C47" s="52">
        <f>COUNTA('SHEET 15'!O14:O33)</f>
        <v>0</v>
      </c>
      <c r="E47" s="49"/>
      <c r="F47" s="49"/>
      <c r="G47" s="49"/>
      <c r="H47" s="49"/>
      <c r="I47" s="49"/>
      <c r="K47" s="9"/>
      <c r="L47" s="9"/>
      <c r="M47" s="9"/>
      <c r="N47" s="9"/>
      <c r="O47" s="9"/>
      <c r="P47" s="9"/>
      <c r="Q47" s="9"/>
      <c r="R47" s="9"/>
      <c r="S47" s="9"/>
    </row>
    <row r="48" spans="1:20" x14ac:dyDescent="0.35">
      <c r="E48" s="49"/>
      <c r="F48" s="49"/>
      <c r="G48" s="49"/>
      <c r="H48" s="49"/>
      <c r="I48" s="49"/>
      <c r="K48" s="9"/>
      <c r="L48" s="9"/>
      <c r="M48" s="9"/>
      <c r="N48" s="9"/>
      <c r="O48" s="9"/>
      <c r="P48" s="9"/>
      <c r="Q48" s="9"/>
      <c r="R48" s="9"/>
      <c r="S48" s="9"/>
    </row>
    <row r="49" spans="5:19" x14ac:dyDescent="0.35">
      <c r="E49" s="49"/>
      <c r="F49" s="49"/>
      <c r="G49" s="49"/>
      <c r="H49" s="49"/>
      <c r="I49" s="49"/>
      <c r="K49" s="9"/>
      <c r="L49" s="9"/>
      <c r="M49" s="9"/>
      <c r="N49" s="9"/>
      <c r="O49" s="9"/>
      <c r="P49" s="9"/>
      <c r="Q49" s="9"/>
      <c r="R49" s="9"/>
      <c r="S49" s="9"/>
    </row>
    <row r="50" spans="5:19" x14ac:dyDescent="0.35">
      <c r="E50" s="49"/>
      <c r="F50" s="49"/>
      <c r="G50" s="49"/>
      <c r="H50" s="49"/>
      <c r="I50" s="49"/>
      <c r="K50" s="9"/>
      <c r="L50" s="9"/>
      <c r="M50" s="9"/>
      <c r="N50" s="9"/>
      <c r="O50" s="9"/>
      <c r="P50" s="9"/>
      <c r="Q50" s="9"/>
      <c r="R50" s="9"/>
      <c r="S50" s="9"/>
    </row>
    <row r="51" spans="5:19" x14ac:dyDescent="0.35">
      <c r="E51" s="49"/>
      <c r="F51" s="49"/>
      <c r="G51" s="49"/>
      <c r="H51" s="49"/>
      <c r="I51" s="49"/>
      <c r="K51" s="9"/>
      <c r="L51" s="9"/>
      <c r="M51" s="9"/>
      <c r="N51" s="9"/>
      <c r="O51" s="9"/>
      <c r="P51" s="9"/>
      <c r="Q51" s="9"/>
      <c r="R51" s="9"/>
      <c r="S51" s="9"/>
    </row>
    <row r="52" spans="5:19" x14ac:dyDescent="0.35">
      <c r="E52" s="49"/>
      <c r="F52" s="49"/>
      <c r="G52" s="49"/>
      <c r="H52" s="49"/>
      <c r="I52" s="49"/>
      <c r="K52" s="9"/>
      <c r="L52" s="9"/>
      <c r="M52" s="9"/>
      <c r="N52" s="9"/>
      <c r="O52" s="9"/>
      <c r="P52" s="9"/>
      <c r="Q52" s="9"/>
      <c r="R52" s="9"/>
      <c r="S52" s="9"/>
    </row>
    <row r="53" spans="5:19" x14ac:dyDescent="0.35">
      <c r="K53" s="9"/>
      <c r="L53" s="9"/>
      <c r="M53" s="9"/>
      <c r="N53" s="9"/>
      <c r="O53" s="9"/>
      <c r="P53" s="9"/>
      <c r="Q53" s="9"/>
      <c r="R53" s="9"/>
      <c r="S53" s="9"/>
    </row>
    <row r="54" spans="5:19" x14ac:dyDescent="0.35">
      <c r="K54" s="9"/>
      <c r="L54" s="9"/>
      <c r="M54" s="9"/>
      <c r="N54" s="9"/>
      <c r="O54" s="9"/>
      <c r="P54" s="9"/>
      <c r="Q54" s="9"/>
      <c r="R54" s="9"/>
      <c r="S54" s="9"/>
    </row>
    <row r="55" spans="5:19" x14ac:dyDescent="0.35">
      <c r="K55" s="9"/>
      <c r="L55" s="9"/>
      <c r="M55" s="9"/>
      <c r="N55" s="9"/>
      <c r="O55" s="9"/>
      <c r="P55" s="9"/>
      <c r="Q55" s="9"/>
      <c r="R55" s="9"/>
      <c r="S55" s="9"/>
    </row>
    <row r="56" spans="5:19" x14ac:dyDescent="0.35">
      <c r="K56" s="9"/>
      <c r="L56" s="9"/>
      <c r="M56" s="9"/>
      <c r="N56" s="9"/>
      <c r="O56" s="9"/>
      <c r="P56" s="9"/>
      <c r="Q56" s="9"/>
      <c r="R56" s="9"/>
      <c r="S56" s="9"/>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2:T2"/>
    <mergeCell ref="R12:T12"/>
    <mergeCell ref="A38:B38"/>
    <mergeCell ref="A39:B39"/>
    <mergeCell ref="A41:C41"/>
    <mergeCell ref="F12:G12"/>
    <mergeCell ref="I12:K12"/>
    <mergeCell ref="M12:O12"/>
    <mergeCell ref="A4:D4"/>
    <mergeCell ref="A5:D5"/>
    <mergeCell ref="A6:D6"/>
    <mergeCell ref="A7:D7"/>
    <mergeCell ref="A9:D9"/>
    <mergeCell ref="A47:B47"/>
    <mergeCell ref="A10:D10"/>
    <mergeCell ref="A12:E12"/>
    <mergeCell ref="A37:B37"/>
  </mergeCells>
  <dataValidations count="2">
    <dataValidation type="list" allowBlank="1" showInputMessage="1" showErrorMessage="1" sqref="D83:E102 D14:D33" xr:uid="{4B55A2BA-8B54-46F4-853B-5DB89F05F4E7}">
      <formula1>"STAFF, STUDENT, HOTELING"</formula1>
    </dataValidation>
    <dataValidation allowBlank="1" showDropDown="1" showInputMessage="1" showErrorMessage="1" sqref="E14:F33" xr:uid="{6A54D04B-7A0E-3744-B4AA-F8DA2BD772A2}"/>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EAB2F-5EDD-C44E-AEF2-06D457616A60}">
  <sheetPr>
    <tabColor theme="9"/>
    <pageSetUpPr fitToPage="1"/>
  </sheetPr>
  <dimension ref="A1:T102"/>
  <sheetViews>
    <sheetView topLeftCell="C1" zoomScale="70" zoomScaleNormal="85" workbookViewId="0">
      <pane ySplit="13" topLeftCell="A14" activePane="bottomLeft" state="frozen"/>
      <selection activeCell="B16" sqref="B16"/>
      <selection pane="bottomLeft" activeCell="B16" sqref="B16"/>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1.81640625" customWidth="1"/>
    <col min="16" max="16" width="1.1796875" hidden="1" customWidth="1"/>
    <col min="17" max="17" width="1.363281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71"/>
      <c r="Q2" s="171"/>
      <c r="R2" s="171"/>
      <c r="S2" s="171"/>
      <c r="T2" s="171"/>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80" t="s">
        <v>53</v>
      </c>
      <c r="S12" s="181"/>
      <c r="T12" s="171"/>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78" t="s">
        <v>54</v>
      </c>
      <c r="S13" s="78" t="s">
        <v>55</v>
      </c>
      <c r="T13" s="100" t="s">
        <v>60</v>
      </c>
    </row>
    <row r="14" spans="1:20" x14ac:dyDescent="0.35">
      <c r="A14" s="19">
        <v>1</v>
      </c>
      <c r="B14" s="16"/>
      <c r="C14" s="16"/>
      <c r="D14" s="16"/>
      <c r="E14" s="19"/>
      <c r="F14" s="19"/>
      <c r="G14" s="19"/>
      <c r="I14" s="20"/>
      <c r="J14" s="20"/>
      <c r="K14" s="20"/>
      <c r="M14" s="65"/>
      <c r="N14" s="74"/>
      <c r="O14" s="75"/>
      <c r="R14" s="88"/>
      <c r="S14" s="16"/>
      <c r="T14" s="108"/>
    </row>
    <row r="15" spans="1:20" x14ac:dyDescent="0.35">
      <c r="A15" s="16">
        <v>2</v>
      </c>
      <c r="B15" s="16"/>
      <c r="C15" s="16"/>
      <c r="D15" s="16"/>
      <c r="E15" s="19"/>
      <c r="F15" s="16"/>
      <c r="G15" s="16"/>
      <c r="I15" s="21"/>
      <c r="J15" s="22"/>
      <c r="K15" s="22"/>
      <c r="M15" s="66"/>
      <c r="N15" s="74"/>
      <c r="O15" s="74"/>
      <c r="R15" s="88"/>
      <c r="S15" s="16"/>
      <c r="T15" s="16"/>
    </row>
    <row r="16" spans="1:20" x14ac:dyDescent="0.35">
      <c r="A16" s="16">
        <v>3</v>
      </c>
      <c r="B16" s="16"/>
      <c r="C16" s="16"/>
      <c r="D16" s="16"/>
      <c r="E16" s="19"/>
      <c r="F16" s="16"/>
      <c r="G16" s="16"/>
      <c r="I16" s="21"/>
      <c r="J16" s="21"/>
      <c r="K16" s="21"/>
      <c r="M16" s="66"/>
      <c r="N16" s="74"/>
      <c r="O16" s="74"/>
      <c r="R16" s="88"/>
      <c r="S16" s="16"/>
      <c r="T16" s="16"/>
    </row>
    <row r="17" spans="1:20" x14ac:dyDescent="0.35">
      <c r="A17" s="16">
        <v>4</v>
      </c>
      <c r="B17" s="16"/>
      <c r="C17" s="16"/>
      <c r="D17" s="16"/>
      <c r="E17" s="19"/>
      <c r="F17" s="16"/>
      <c r="G17" s="16"/>
      <c r="I17" s="21"/>
      <c r="J17" s="22"/>
      <c r="K17" s="22"/>
      <c r="M17" s="66"/>
      <c r="N17" s="74"/>
      <c r="O17" s="74"/>
      <c r="R17" s="88"/>
      <c r="S17" s="16"/>
      <c r="T17" s="16"/>
    </row>
    <row r="18" spans="1:20" x14ac:dyDescent="0.35">
      <c r="A18" s="16">
        <v>5</v>
      </c>
      <c r="B18" s="16"/>
      <c r="C18" s="16"/>
      <c r="D18" s="16"/>
      <c r="E18" s="19"/>
      <c r="F18" s="16"/>
      <c r="G18" s="16"/>
      <c r="I18" s="21"/>
      <c r="J18" s="21"/>
      <c r="K18" s="21"/>
      <c r="M18" s="66"/>
      <c r="N18" s="74"/>
      <c r="O18" s="74"/>
      <c r="R18" s="88"/>
      <c r="S18" s="16"/>
      <c r="T18" s="16"/>
    </row>
    <row r="19" spans="1:20" x14ac:dyDescent="0.35">
      <c r="A19" s="16">
        <v>6</v>
      </c>
      <c r="B19" s="16"/>
      <c r="C19" s="16"/>
      <c r="D19" s="16"/>
      <c r="E19" s="19"/>
      <c r="F19" s="16"/>
      <c r="G19" s="16"/>
      <c r="I19" s="21"/>
      <c r="J19" s="21"/>
      <c r="K19" s="21"/>
      <c r="M19" s="66"/>
      <c r="N19" s="74"/>
      <c r="O19" s="74"/>
      <c r="R19" s="88"/>
      <c r="S19" s="16"/>
      <c r="T19" s="16"/>
    </row>
    <row r="20" spans="1:20" x14ac:dyDescent="0.35">
      <c r="A20" s="16">
        <v>7</v>
      </c>
      <c r="B20" s="16"/>
      <c r="C20" s="16"/>
      <c r="D20" s="16"/>
      <c r="E20" s="19"/>
      <c r="F20" s="16"/>
      <c r="G20" s="16"/>
      <c r="I20" s="21"/>
      <c r="J20" s="22"/>
      <c r="K20" s="22"/>
      <c r="M20" s="66"/>
      <c r="N20" s="74"/>
      <c r="O20" s="74"/>
      <c r="R20" s="88"/>
      <c r="S20" s="16"/>
      <c r="T20" s="16"/>
    </row>
    <row r="21" spans="1:20" x14ac:dyDescent="0.35">
      <c r="A21" s="16">
        <v>8</v>
      </c>
      <c r="B21" s="16"/>
      <c r="C21" s="16"/>
      <c r="D21" s="16"/>
      <c r="E21" s="19"/>
      <c r="F21" s="16"/>
      <c r="G21" s="16"/>
      <c r="I21" s="21"/>
      <c r="J21" s="22"/>
      <c r="K21" s="22"/>
      <c r="M21" s="66"/>
      <c r="N21" s="74"/>
      <c r="O21" s="74"/>
      <c r="R21" s="88"/>
      <c r="S21" s="16"/>
      <c r="T21" s="16"/>
    </row>
    <row r="22" spans="1:20" x14ac:dyDescent="0.35">
      <c r="A22" s="16">
        <v>9</v>
      </c>
      <c r="B22" s="16"/>
      <c r="C22" s="16"/>
      <c r="D22" s="16"/>
      <c r="E22" s="19"/>
      <c r="F22" s="16"/>
      <c r="G22" s="16"/>
      <c r="I22" s="21"/>
      <c r="J22" s="21"/>
      <c r="K22" s="21"/>
      <c r="M22" s="66"/>
      <c r="N22" s="74"/>
      <c r="O22" s="74"/>
      <c r="R22" s="88"/>
      <c r="S22" s="16"/>
      <c r="T22" s="16"/>
    </row>
    <row r="23" spans="1:20" x14ac:dyDescent="0.35">
      <c r="A23" s="16">
        <v>10</v>
      </c>
      <c r="B23" s="61"/>
      <c r="C23" s="61"/>
      <c r="D23" s="16"/>
      <c r="E23" s="19"/>
      <c r="F23" s="16"/>
      <c r="G23" s="16"/>
      <c r="I23" s="21"/>
      <c r="J23" s="21"/>
      <c r="K23" s="21"/>
      <c r="M23" s="66"/>
      <c r="N23" s="74"/>
      <c r="O23" s="76"/>
      <c r="R23" s="88"/>
      <c r="S23" s="16"/>
      <c r="T23" s="16"/>
    </row>
    <row r="24" spans="1:20" x14ac:dyDescent="0.35">
      <c r="A24" s="16">
        <v>11</v>
      </c>
      <c r="B24" s="16"/>
      <c r="C24" s="16"/>
      <c r="D24" s="16"/>
      <c r="E24" s="19"/>
      <c r="F24" s="16"/>
      <c r="G24" s="16"/>
      <c r="I24" s="21"/>
      <c r="J24" s="21"/>
      <c r="K24" s="21"/>
      <c r="M24" s="24"/>
      <c r="N24" s="24"/>
      <c r="O24" s="24"/>
      <c r="R24" s="16"/>
      <c r="S24" s="16"/>
      <c r="T24" s="16"/>
    </row>
    <row r="25" spans="1:20" x14ac:dyDescent="0.35">
      <c r="A25" s="16">
        <v>12</v>
      </c>
      <c r="B25" s="16"/>
      <c r="C25" s="16"/>
      <c r="D25" s="16"/>
      <c r="E25" s="19"/>
      <c r="F25" s="16"/>
      <c r="G25" s="16"/>
      <c r="I25" s="21"/>
      <c r="J25" s="21"/>
      <c r="K25" s="21"/>
      <c r="M25" s="24"/>
      <c r="N25" s="24"/>
      <c r="O25" s="24"/>
      <c r="R25" s="16"/>
      <c r="S25" s="16"/>
      <c r="T25" s="16"/>
    </row>
    <row r="26" spans="1:20" x14ac:dyDescent="0.35">
      <c r="A26" s="16">
        <v>13</v>
      </c>
      <c r="B26" s="16"/>
      <c r="C26" s="16"/>
      <c r="D26" s="16"/>
      <c r="E26" s="19"/>
      <c r="F26" s="16"/>
      <c r="G26" s="16"/>
      <c r="I26" s="21"/>
      <c r="J26" s="21"/>
      <c r="K26" s="21"/>
      <c r="M26" s="24"/>
      <c r="N26" s="24"/>
      <c r="O26" s="24"/>
      <c r="R26" s="16"/>
      <c r="S26" s="16"/>
      <c r="T26" s="16"/>
    </row>
    <row r="27" spans="1:20" x14ac:dyDescent="0.35">
      <c r="A27" s="16">
        <v>14</v>
      </c>
      <c r="B27" s="16"/>
      <c r="C27" s="16"/>
      <c r="D27" s="16"/>
      <c r="E27" s="19"/>
      <c r="F27" s="16"/>
      <c r="G27" s="16"/>
      <c r="I27" s="21"/>
      <c r="J27" s="21"/>
      <c r="K27" s="21"/>
      <c r="M27" s="24"/>
      <c r="N27" s="24"/>
      <c r="O27" s="24"/>
      <c r="R27" s="16"/>
      <c r="S27" s="16"/>
      <c r="T27" s="16"/>
    </row>
    <row r="28" spans="1:20" x14ac:dyDescent="0.35">
      <c r="A28" s="16">
        <v>15</v>
      </c>
      <c r="B28" s="16"/>
      <c r="C28" s="16"/>
      <c r="D28" s="16"/>
      <c r="E28" s="19"/>
      <c r="F28" s="16"/>
      <c r="G28" s="16"/>
      <c r="I28" s="21"/>
      <c r="J28" s="21"/>
      <c r="K28" s="21"/>
      <c r="M28" s="24"/>
      <c r="N28" s="24"/>
      <c r="O28" s="24"/>
      <c r="R28" s="16"/>
      <c r="S28" s="16"/>
      <c r="T28" s="16"/>
    </row>
    <row r="29" spans="1:20" x14ac:dyDescent="0.35">
      <c r="A29" s="16">
        <v>16</v>
      </c>
      <c r="B29" s="16"/>
      <c r="C29" s="16"/>
      <c r="D29" s="16"/>
      <c r="E29" s="19"/>
      <c r="F29" s="16"/>
      <c r="G29" s="16"/>
      <c r="I29" s="21"/>
      <c r="J29" s="21"/>
      <c r="K29" s="21"/>
      <c r="M29" s="24"/>
      <c r="N29" s="24"/>
      <c r="O29" s="24"/>
      <c r="R29" s="16"/>
      <c r="S29" s="16"/>
      <c r="T29" s="16"/>
    </row>
    <row r="30" spans="1:20" x14ac:dyDescent="0.35">
      <c r="A30" s="16">
        <v>17</v>
      </c>
      <c r="B30" s="16"/>
      <c r="C30" s="16"/>
      <c r="D30" s="16"/>
      <c r="E30" s="19"/>
      <c r="F30" s="16"/>
      <c r="G30" s="16"/>
      <c r="I30" s="21"/>
      <c r="J30" s="21"/>
      <c r="K30" s="21"/>
      <c r="M30" s="24"/>
      <c r="N30" s="24"/>
      <c r="O30" s="24"/>
      <c r="R30" s="16"/>
      <c r="S30" s="16"/>
      <c r="T30" s="16"/>
    </row>
    <row r="31" spans="1:20" x14ac:dyDescent="0.35">
      <c r="A31" s="16">
        <v>18</v>
      </c>
      <c r="B31" s="16"/>
      <c r="C31" s="16"/>
      <c r="D31" s="16"/>
      <c r="E31" s="19"/>
      <c r="F31" s="16"/>
      <c r="G31" s="16"/>
      <c r="I31" s="21"/>
      <c r="J31" s="21"/>
      <c r="K31" s="21"/>
      <c r="M31" s="24"/>
      <c r="N31" s="24"/>
      <c r="O31" s="24"/>
      <c r="R31" s="16"/>
      <c r="S31" s="16"/>
      <c r="T31" s="16"/>
    </row>
    <row r="32" spans="1:20" x14ac:dyDescent="0.35">
      <c r="A32" s="16">
        <v>19</v>
      </c>
      <c r="B32" s="16"/>
      <c r="C32" s="16"/>
      <c r="D32" s="16"/>
      <c r="E32" s="19"/>
      <c r="F32" s="16"/>
      <c r="G32" s="16"/>
      <c r="I32" s="21"/>
      <c r="J32" s="21"/>
      <c r="K32" s="21"/>
      <c r="M32" s="24"/>
      <c r="N32" s="24"/>
      <c r="O32" s="24"/>
      <c r="R32" s="16"/>
      <c r="S32" s="16"/>
      <c r="T32" s="16"/>
    </row>
    <row r="33" spans="1:20" x14ac:dyDescent="0.35">
      <c r="A33" s="45">
        <v>20</v>
      </c>
      <c r="B33" s="16"/>
      <c r="C33" s="16"/>
      <c r="D33" s="16"/>
      <c r="E33" s="19"/>
      <c r="F33" s="16"/>
      <c r="G33" s="16"/>
      <c r="I33" s="21"/>
      <c r="J33" s="21"/>
      <c r="K33" s="21"/>
      <c r="M33" s="24"/>
      <c r="N33" s="24"/>
      <c r="O33" s="24"/>
      <c r="R33" s="16"/>
      <c r="S33" s="16"/>
      <c r="T33" s="16"/>
    </row>
    <row r="34" spans="1:20" x14ac:dyDescent="0.35">
      <c r="A34" s="45" t="s">
        <v>27</v>
      </c>
    </row>
    <row r="35" spans="1:20" x14ac:dyDescent="0.35">
      <c r="A35" s="45"/>
    </row>
    <row r="36" spans="1:20" ht="14.5" customHeight="1" x14ac:dyDescent="0.35">
      <c r="A36" s="48" t="s">
        <v>28</v>
      </c>
      <c r="B36" s="48"/>
      <c r="C36" s="48"/>
      <c r="D36" s="47"/>
      <c r="E36" s="47"/>
      <c r="F36" s="47"/>
      <c r="G36" s="47"/>
      <c r="J36" s="49"/>
      <c r="K36" s="49"/>
      <c r="L36" s="43"/>
      <c r="M36" s="49"/>
      <c r="N36" s="49"/>
      <c r="O36" s="49"/>
      <c r="P36" s="49"/>
    </row>
    <row r="37" spans="1:20" x14ac:dyDescent="0.35">
      <c r="A37" s="168" t="s">
        <v>13</v>
      </c>
      <c r="B37" s="168"/>
      <c r="C37" s="30">
        <f>COUNTIF('SHEET 16'!D14:D33,"staff")</f>
        <v>0</v>
      </c>
      <c r="D37" s="30"/>
      <c r="E37" s="30"/>
      <c r="L37" s="42"/>
      <c r="N37" s="34"/>
      <c r="P37" s="34"/>
    </row>
    <row r="38" spans="1:20" x14ac:dyDescent="0.35">
      <c r="A38" s="168" t="s">
        <v>14</v>
      </c>
      <c r="B38" s="168"/>
      <c r="C38" s="30">
        <f>COUNTIF('SHEET 16'!D14:D33,"student")</f>
        <v>0</v>
      </c>
      <c r="D38" s="30"/>
      <c r="E38" s="30"/>
      <c r="K38" s="9"/>
      <c r="L38" s="9"/>
      <c r="M38" s="9"/>
      <c r="N38" s="9"/>
      <c r="O38" s="9"/>
      <c r="P38" s="9"/>
      <c r="Q38" s="9"/>
      <c r="R38" s="9"/>
      <c r="S38" s="9"/>
    </row>
    <row r="39" spans="1:20" x14ac:dyDescent="0.35">
      <c r="A39" s="168" t="s">
        <v>15</v>
      </c>
      <c r="B39" s="168"/>
      <c r="C39" s="30">
        <f>COUNTIF('SHEET 16'!D14:D33,"hoteling")</f>
        <v>0</v>
      </c>
      <c r="D39" s="30"/>
      <c r="E39" s="30"/>
      <c r="K39" s="9"/>
      <c r="L39" s="9"/>
      <c r="M39" s="9"/>
      <c r="N39" s="9"/>
      <c r="O39" s="9"/>
      <c r="P39" s="9"/>
      <c r="Q39" s="9"/>
      <c r="R39" s="9"/>
      <c r="S39" s="9"/>
    </row>
    <row r="40" spans="1:20" ht="14.5" customHeight="1" x14ac:dyDescent="0.35">
      <c r="K40" s="9"/>
      <c r="L40" s="9"/>
      <c r="M40" s="9"/>
      <c r="N40" s="9"/>
      <c r="O40" s="9"/>
      <c r="P40" s="9"/>
      <c r="Q40" s="9"/>
      <c r="R40" s="9"/>
      <c r="S40" s="9"/>
    </row>
    <row r="41" spans="1:20" x14ac:dyDescent="0.35">
      <c r="A41" s="175" t="s">
        <v>29</v>
      </c>
      <c r="B41" s="175"/>
      <c r="C41" s="175"/>
      <c r="K41" s="9"/>
      <c r="L41" s="9"/>
      <c r="M41" s="9"/>
      <c r="N41" s="9"/>
      <c r="O41" s="9"/>
      <c r="P41" s="9"/>
      <c r="Q41" s="9"/>
      <c r="R41" s="9"/>
      <c r="S41" s="9"/>
    </row>
    <row r="42" spans="1:20" x14ac:dyDescent="0.35">
      <c r="A42" s="57" t="s">
        <v>19</v>
      </c>
      <c r="C42">
        <f>COUNTIF('SHEET 16'!I14:I33,"NO")</f>
        <v>0</v>
      </c>
      <c r="K42" s="9"/>
      <c r="L42" s="9"/>
      <c r="M42" s="9"/>
      <c r="N42" s="9"/>
      <c r="O42" s="9"/>
      <c r="P42" s="9"/>
      <c r="Q42" s="9"/>
      <c r="R42" s="9"/>
      <c r="S42" s="9"/>
    </row>
    <row r="43" spans="1:20" x14ac:dyDescent="0.35">
      <c r="A43" s="57" t="s">
        <v>18</v>
      </c>
      <c r="C43">
        <f>COUNTIF('SHEET 16'!I14:I33,"YES")</f>
        <v>0</v>
      </c>
      <c r="K43" s="9"/>
      <c r="L43" s="9"/>
      <c r="M43" s="9"/>
      <c r="N43" s="9"/>
      <c r="O43" s="9"/>
      <c r="P43" s="9"/>
      <c r="Q43" s="9"/>
      <c r="R43" s="9"/>
      <c r="S43" s="9"/>
    </row>
    <row r="44" spans="1:20" x14ac:dyDescent="0.35">
      <c r="K44" s="9"/>
      <c r="L44" s="9"/>
      <c r="M44" s="9"/>
      <c r="N44" s="9"/>
      <c r="O44" s="9"/>
      <c r="P44" s="9"/>
      <c r="Q44" s="9"/>
      <c r="R44" s="9"/>
      <c r="S44" s="9"/>
    </row>
    <row r="45" spans="1:20" ht="14.5" customHeight="1" x14ac:dyDescent="0.35">
      <c r="A45" s="51" t="s">
        <v>21</v>
      </c>
      <c r="B45" s="51"/>
      <c r="C45" s="51"/>
      <c r="K45" s="9"/>
      <c r="L45" s="9"/>
      <c r="M45" s="9"/>
      <c r="N45" s="9"/>
      <c r="O45" s="9"/>
      <c r="P45" s="9"/>
      <c r="Q45" s="9"/>
      <c r="R45" s="9"/>
      <c r="S45" s="9"/>
    </row>
    <row r="46" spans="1:20" x14ac:dyDescent="0.35">
      <c r="A46" s="57" t="s">
        <v>30</v>
      </c>
      <c r="C46" s="52">
        <f>COUNTA('SHEET 16'!N14:N33)</f>
        <v>0</v>
      </c>
      <c r="E46" s="49"/>
      <c r="F46" s="49"/>
      <c r="G46" s="49"/>
      <c r="H46" s="49"/>
      <c r="I46" s="49"/>
      <c r="K46" s="9"/>
      <c r="L46" s="9"/>
      <c r="M46" s="9"/>
      <c r="N46" s="9"/>
      <c r="O46" s="9"/>
      <c r="P46" s="9"/>
      <c r="Q46" s="9"/>
      <c r="R46" s="9"/>
      <c r="S46" s="9"/>
    </row>
    <row r="47" spans="1:20" x14ac:dyDescent="0.35">
      <c r="A47" s="164" t="s">
        <v>31</v>
      </c>
      <c r="B47" s="164"/>
      <c r="C47" s="52">
        <f>COUNTA('SHEET 16'!O14:O33)</f>
        <v>0</v>
      </c>
      <c r="E47" s="49"/>
      <c r="F47" s="49"/>
      <c r="G47" s="49"/>
      <c r="H47" s="49"/>
      <c r="I47" s="49"/>
      <c r="K47" s="9"/>
      <c r="L47" s="9"/>
      <c r="M47" s="9"/>
      <c r="N47" s="9"/>
      <c r="O47" s="9"/>
      <c r="P47" s="9"/>
      <c r="Q47" s="9"/>
      <c r="R47" s="9"/>
      <c r="S47" s="9"/>
    </row>
    <row r="48" spans="1:20" x14ac:dyDescent="0.35">
      <c r="E48" s="49"/>
      <c r="F48" s="49"/>
      <c r="G48" s="49"/>
      <c r="H48" s="49"/>
      <c r="I48" s="49"/>
      <c r="K48" s="9"/>
      <c r="L48" s="9"/>
      <c r="M48" s="9"/>
      <c r="N48" s="9"/>
      <c r="O48" s="9"/>
      <c r="P48" s="9"/>
      <c r="Q48" s="9"/>
      <c r="R48" s="9"/>
      <c r="S48" s="9"/>
    </row>
    <row r="49" spans="5:19" x14ac:dyDescent="0.35">
      <c r="E49" s="49"/>
      <c r="F49" s="49"/>
      <c r="G49" s="49"/>
      <c r="H49" s="49"/>
      <c r="I49" s="49"/>
      <c r="K49" s="9"/>
      <c r="L49" s="9"/>
      <c r="M49" s="9"/>
      <c r="N49" s="9"/>
      <c r="O49" s="9"/>
      <c r="P49" s="9"/>
      <c r="Q49" s="9"/>
      <c r="R49" s="9"/>
      <c r="S49" s="9"/>
    </row>
    <row r="50" spans="5:19" x14ac:dyDescent="0.35">
      <c r="E50" s="49"/>
      <c r="F50" s="49"/>
      <c r="G50" s="49"/>
      <c r="H50" s="49"/>
      <c r="I50" s="49"/>
      <c r="K50" s="9"/>
      <c r="L50" s="9"/>
      <c r="M50" s="9"/>
      <c r="N50" s="9"/>
      <c r="O50" s="9"/>
      <c r="P50" s="9"/>
      <c r="Q50" s="9"/>
      <c r="R50" s="9"/>
      <c r="S50" s="9"/>
    </row>
    <row r="51" spans="5:19" x14ac:dyDescent="0.35">
      <c r="E51" s="49"/>
      <c r="F51" s="49"/>
      <c r="G51" s="49"/>
      <c r="H51" s="49"/>
      <c r="I51" s="49"/>
      <c r="K51" s="9"/>
      <c r="L51" s="9"/>
      <c r="M51" s="9"/>
      <c r="N51" s="9"/>
      <c r="O51" s="9"/>
      <c r="P51" s="9"/>
      <c r="Q51" s="9"/>
      <c r="R51" s="9"/>
      <c r="S51" s="9"/>
    </row>
    <row r="52" spans="5:19" x14ac:dyDescent="0.35">
      <c r="E52" s="49"/>
      <c r="F52" s="49"/>
      <c r="G52" s="49"/>
      <c r="H52" s="49"/>
      <c r="I52" s="49"/>
      <c r="K52" s="9"/>
      <c r="L52" s="9"/>
      <c r="M52" s="9"/>
      <c r="N52" s="9"/>
      <c r="O52" s="9"/>
      <c r="P52" s="9"/>
      <c r="Q52" s="9"/>
      <c r="R52" s="9"/>
      <c r="S52" s="9"/>
    </row>
    <row r="53" spans="5:19" x14ac:dyDescent="0.35">
      <c r="K53" s="9"/>
      <c r="L53" s="9"/>
      <c r="M53" s="9"/>
      <c r="N53" s="9"/>
      <c r="O53" s="9"/>
      <c r="P53" s="9"/>
      <c r="Q53" s="9"/>
      <c r="R53" s="9"/>
      <c r="S53" s="9"/>
    </row>
    <row r="54" spans="5:19" x14ac:dyDescent="0.35">
      <c r="K54" s="9"/>
      <c r="L54" s="9"/>
      <c r="M54" s="9"/>
      <c r="N54" s="9"/>
      <c r="O54" s="9"/>
      <c r="P54" s="9"/>
      <c r="Q54" s="9"/>
      <c r="R54" s="9"/>
      <c r="S54" s="9"/>
    </row>
    <row r="55" spans="5:19" x14ac:dyDescent="0.35">
      <c r="K55" s="9"/>
      <c r="L55" s="9"/>
      <c r="M55" s="9"/>
      <c r="N55" s="9"/>
      <c r="O55" s="9"/>
      <c r="P55" s="9"/>
      <c r="Q55" s="9"/>
      <c r="R55" s="9"/>
      <c r="S55" s="9"/>
    </row>
    <row r="56" spans="5:19" x14ac:dyDescent="0.35">
      <c r="K56" s="9"/>
      <c r="L56" s="9"/>
      <c r="M56" s="9"/>
      <c r="N56" s="9"/>
      <c r="O56" s="9"/>
      <c r="P56" s="9"/>
      <c r="Q56" s="9"/>
      <c r="R56" s="9"/>
      <c r="S56" s="9"/>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47:B47"/>
    <mergeCell ref="A10:D10"/>
    <mergeCell ref="A12:E12"/>
    <mergeCell ref="F12:G12"/>
    <mergeCell ref="I12:K12"/>
    <mergeCell ref="A37:B37"/>
    <mergeCell ref="A38:B38"/>
    <mergeCell ref="A39:B39"/>
    <mergeCell ref="A41:C41"/>
    <mergeCell ref="A6:D6"/>
    <mergeCell ref="A7:D7"/>
    <mergeCell ref="A9:D9"/>
    <mergeCell ref="A2:T2"/>
    <mergeCell ref="R12:T12"/>
    <mergeCell ref="M12:O12"/>
    <mergeCell ref="A4:D4"/>
    <mergeCell ref="A5:D5"/>
  </mergeCells>
  <dataValidations count="3">
    <dataValidation allowBlank="1" showDropDown="1" showInputMessage="1" showErrorMessage="1" sqref="E14:F33" xr:uid="{499B308A-0ABF-C248-A23F-A3C00C6FED55}"/>
    <dataValidation type="list" allowBlank="1" showInputMessage="1" showErrorMessage="1" sqref="D83:E102 D14:D33" xr:uid="{D6B584DF-455D-BA43-864B-7DCC2C3148F1}">
      <formula1>"STAFF, STUDENT, HOTELING"</formula1>
    </dataValidation>
    <dataValidation type="list" allowBlank="1" showInputMessage="1" showErrorMessage="1" sqref="I14:I33" xr:uid="{B49CB067-4AB7-C045-9F44-AC6EA41EB9FC}">
      <formula1>"YES, NO"</formula1>
    </dataValidation>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DDB25-2A89-AA41-9796-72F3B53F195C}">
  <sheetPr>
    <tabColor theme="9"/>
    <pageSetUpPr fitToPage="1"/>
  </sheetPr>
  <dimension ref="A1:S102"/>
  <sheetViews>
    <sheetView topLeftCell="B1" zoomScale="62" zoomScaleNormal="130" workbookViewId="0">
      <pane ySplit="13" topLeftCell="A14" activePane="bottomLeft" state="frozen"/>
      <selection activeCell="B16" sqref="B16"/>
      <selection pane="bottomLeft" activeCell="B16" sqref="B16"/>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2.81640625" customWidth="1"/>
    <col min="16" max="16" width="1.36328125" customWidth="1"/>
    <col min="18" max="18" width="10.1796875" customWidth="1"/>
    <col min="19" max="19" width="12.36328125" customWidth="1"/>
  </cols>
  <sheetData>
    <row r="1" spans="1:19" ht="6.5" customHeight="1" x14ac:dyDescent="0.35">
      <c r="B1" s="2"/>
      <c r="C1" s="2"/>
      <c r="D1" s="2"/>
      <c r="E1" s="2"/>
      <c r="F1" s="2"/>
      <c r="G1" s="5"/>
      <c r="H1" s="12"/>
      <c r="I1" s="6"/>
      <c r="J1" s="6"/>
      <c r="K1" s="6"/>
      <c r="L1" s="37"/>
      <c r="M1" s="6"/>
      <c r="N1" s="2"/>
      <c r="O1" s="2"/>
    </row>
    <row r="2" spans="1:19" ht="26" x14ac:dyDescent="0.35">
      <c r="A2" s="169" t="s">
        <v>2</v>
      </c>
      <c r="B2" s="170"/>
      <c r="C2" s="170"/>
      <c r="D2" s="170"/>
      <c r="E2" s="170"/>
      <c r="F2" s="170"/>
      <c r="G2" s="170"/>
      <c r="H2" s="170"/>
      <c r="I2" s="170"/>
      <c r="J2" s="170"/>
      <c r="K2" s="170"/>
      <c r="L2" s="170"/>
      <c r="M2" s="170"/>
      <c r="N2" s="170"/>
      <c r="O2" s="170"/>
      <c r="P2" s="171"/>
      <c r="Q2" s="171"/>
      <c r="R2" s="171"/>
      <c r="S2" s="171"/>
    </row>
    <row r="3" spans="1:19" ht="5.5" customHeight="1" x14ac:dyDescent="0.35">
      <c r="B3" s="7"/>
      <c r="C3" s="7"/>
      <c r="D3" s="8"/>
      <c r="E3" s="8"/>
      <c r="F3" s="8"/>
      <c r="G3" s="8"/>
      <c r="H3" s="13"/>
      <c r="I3" s="8"/>
      <c r="J3" s="8"/>
      <c r="K3" s="8"/>
      <c r="L3" s="38"/>
      <c r="M3" s="8"/>
      <c r="N3" s="2"/>
      <c r="O3" s="2"/>
    </row>
    <row r="4" spans="1:19" x14ac:dyDescent="0.35">
      <c r="A4" s="177" t="s">
        <v>74</v>
      </c>
      <c r="B4" s="177"/>
      <c r="C4" s="177"/>
      <c r="D4" s="177"/>
      <c r="E4" s="31"/>
      <c r="F4" s="31"/>
      <c r="G4" s="31"/>
      <c r="H4" s="12"/>
      <c r="I4" s="1"/>
      <c r="J4" s="1"/>
      <c r="K4" s="1"/>
      <c r="L4" s="37"/>
      <c r="M4" s="3"/>
      <c r="N4" s="2"/>
      <c r="O4" s="2"/>
    </row>
    <row r="5" spans="1:19" x14ac:dyDescent="0.35">
      <c r="A5" s="178" t="s">
        <v>76</v>
      </c>
      <c r="B5" s="178"/>
      <c r="C5" s="178"/>
      <c r="D5" s="178"/>
      <c r="E5" s="31"/>
      <c r="F5" s="6"/>
      <c r="G5" s="31"/>
      <c r="H5" s="9"/>
      <c r="I5" s="2"/>
      <c r="J5" s="2"/>
      <c r="K5" s="2"/>
      <c r="L5" s="39"/>
      <c r="M5" s="4"/>
      <c r="N5" s="2"/>
      <c r="O5" s="2"/>
    </row>
    <row r="6" spans="1:19" x14ac:dyDescent="0.35">
      <c r="A6" s="179" t="s">
        <v>75</v>
      </c>
      <c r="B6" s="179"/>
      <c r="C6" s="179"/>
      <c r="D6" s="179"/>
      <c r="E6" s="31"/>
      <c r="F6" s="31"/>
      <c r="G6" s="31"/>
      <c r="H6" s="9"/>
      <c r="I6" s="2"/>
      <c r="J6" s="2"/>
      <c r="K6" s="2"/>
      <c r="L6" s="39"/>
      <c r="M6" s="4"/>
      <c r="N6" s="2"/>
      <c r="O6" s="2"/>
    </row>
    <row r="7" spans="1:19" x14ac:dyDescent="0.35">
      <c r="A7" s="179" t="s">
        <v>1</v>
      </c>
      <c r="B7" s="179"/>
      <c r="C7" s="179"/>
      <c r="D7" s="179"/>
      <c r="E7" s="31"/>
      <c r="F7" s="31"/>
      <c r="G7" s="31"/>
      <c r="H7" s="9"/>
      <c r="I7" s="2"/>
      <c r="J7" s="2"/>
      <c r="K7" s="2"/>
      <c r="L7" s="39"/>
      <c r="M7" s="4"/>
      <c r="N7" s="2"/>
      <c r="O7" s="2"/>
    </row>
    <row r="8" spans="1:19" ht="13.25" customHeight="1" x14ac:dyDescent="0.35">
      <c r="A8" s="25"/>
      <c r="B8" s="17"/>
      <c r="C8" s="17"/>
      <c r="D8" s="18"/>
      <c r="E8" s="18"/>
      <c r="F8" s="18"/>
      <c r="G8" s="8"/>
      <c r="H8" s="13"/>
      <c r="I8" s="8"/>
      <c r="J8" s="8"/>
      <c r="K8" s="8"/>
      <c r="L8" s="38"/>
      <c r="M8" s="8"/>
      <c r="N8" s="2"/>
      <c r="O8" s="2"/>
    </row>
    <row r="9" spans="1:19" x14ac:dyDescent="0.35">
      <c r="A9" s="163" t="s">
        <v>4</v>
      </c>
      <c r="B9" s="163"/>
      <c r="C9" s="163"/>
      <c r="D9" s="163"/>
      <c r="E9" s="33"/>
      <c r="F9" s="33"/>
      <c r="G9" s="31"/>
      <c r="H9" s="9"/>
      <c r="I9" s="2"/>
      <c r="J9" s="2"/>
      <c r="K9" s="2"/>
      <c r="L9" s="39"/>
      <c r="M9" s="4"/>
      <c r="N9" s="2"/>
      <c r="O9" s="2"/>
    </row>
    <row r="10" spans="1:19" x14ac:dyDescent="0.35">
      <c r="A10" s="163" t="s">
        <v>3</v>
      </c>
      <c r="B10" s="163"/>
      <c r="C10" s="163"/>
      <c r="D10" s="163"/>
      <c r="E10" s="33"/>
      <c r="F10" s="33"/>
      <c r="G10" s="31"/>
      <c r="H10" s="9"/>
      <c r="I10" s="2"/>
      <c r="J10" s="2"/>
      <c r="K10" s="2"/>
      <c r="L10" s="39"/>
      <c r="M10" s="4"/>
      <c r="N10" s="2"/>
      <c r="O10" s="2"/>
    </row>
    <row r="11" spans="1:19" ht="21" x14ac:dyDescent="0.35">
      <c r="B11" s="7"/>
      <c r="C11" s="7"/>
      <c r="D11" s="8"/>
      <c r="E11" s="8"/>
      <c r="F11" s="8"/>
      <c r="G11" s="8"/>
      <c r="H11" s="13"/>
      <c r="I11" s="8"/>
      <c r="J11" s="8"/>
      <c r="K11" s="8"/>
      <c r="L11" s="38"/>
      <c r="M11" s="8"/>
      <c r="N11" s="2"/>
      <c r="O11" s="25" t="s">
        <v>58</v>
      </c>
    </row>
    <row r="12" spans="1:19" s="2" customFormat="1" x14ac:dyDescent="0.35">
      <c r="A12" s="165" t="s">
        <v>22</v>
      </c>
      <c r="B12" s="166"/>
      <c r="C12" s="166"/>
      <c r="D12" s="166"/>
      <c r="E12" s="167"/>
      <c r="F12" s="165" t="s">
        <v>23</v>
      </c>
      <c r="G12" s="167"/>
      <c r="H12" s="14"/>
      <c r="I12" s="176" t="s">
        <v>32</v>
      </c>
      <c r="J12" s="176"/>
      <c r="K12" s="176"/>
      <c r="L12" s="40"/>
      <c r="M12" s="176" t="s">
        <v>0</v>
      </c>
      <c r="N12" s="176"/>
      <c r="O12" s="176"/>
      <c r="Q12" s="180" t="s">
        <v>53</v>
      </c>
      <c r="R12" s="181"/>
      <c r="S12" s="171"/>
    </row>
    <row r="13" spans="1:19"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s="78" t="s">
        <v>54</v>
      </c>
      <c r="R13" s="78" t="s">
        <v>55</v>
      </c>
      <c r="S13" s="97" t="s">
        <v>60</v>
      </c>
    </row>
    <row r="14" spans="1:19" x14ac:dyDescent="0.35">
      <c r="A14" s="19">
        <v>1</v>
      </c>
      <c r="B14" s="19"/>
      <c r="C14" s="19"/>
      <c r="D14" s="16"/>
      <c r="E14" s="19"/>
      <c r="F14" s="19"/>
      <c r="G14" s="19"/>
      <c r="H14"/>
      <c r="I14" s="20"/>
      <c r="J14" s="20"/>
      <c r="K14" s="20"/>
      <c r="L14" s="42"/>
      <c r="M14" s="23"/>
      <c r="N14" s="23"/>
      <c r="O14" s="23"/>
      <c r="Q14" s="88"/>
      <c r="R14" s="16"/>
    </row>
    <row r="15" spans="1:19" x14ac:dyDescent="0.35">
      <c r="A15" s="16">
        <v>2</v>
      </c>
      <c r="B15" s="16"/>
      <c r="C15" s="16"/>
      <c r="D15" s="16"/>
      <c r="E15" s="19"/>
      <c r="F15" s="16"/>
      <c r="G15" s="16"/>
      <c r="H15"/>
      <c r="I15" s="21"/>
      <c r="J15" s="22"/>
      <c r="K15" s="22"/>
      <c r="L15" s="42"/>
      <c r="M15" s="24"/>
      <c r="N15" s="24"/>
      <c r="O15" s="24"/>
      <c r="Q15" s="88"/>
      <c r="R15" s="16"/>
    </row>
    <row r="16" spans="1:19" x14ac:dyDescent="0.35">
      <c r="A16" s="16">
        <v>3</v>
      </c>
      <c r="B16" s="16"/>
      <c r="C16" s="16"/>
      <c r="D16" s="16"/>
      <c r="E16" s="19"/>
      <c r="F16" s="16"/>
      <c r="G16" s="16"/>
      <c r="H16"/>
      <c r="I16" s="21"/>
      <c r="J16" s="21"/>
      <c r="K16" s="21"/>
      <c r="L16" s="42"/>
      <c r="M16" s="24"/>
      <c r="N16" s="24"/>
      <c r="O16" s="24"/>
      <c r="Q16" s="21"/>
      <c r="R16" s="87"/>
    </row>
    <row r="17" spans="1:19" x14ac:dyDescent="0.35">
      <c r="A17" s="16">
        <v>4</v>
      </c>
      <c r="B17" s="16"/>
      <c r="C17" s="16"/>
      <c r="D17" s="16"/>
      <c r="E17" s="19"/>
      <c r="F17" s="16"/>
      <c r="G17" s="16"/>
      <c r="H17"/>
      <c r="I17" s="21"/>
      <c r="J17" s="22"/>
      <c r="K17" s="22"/>
      <c r="L17" s="42"/>
      <c r="M17" s="24"/>
      <c r="N17" s="24"/>
      <c r="O17" s="24"/>
      <c r="Q17" s="21"/>
      <c r="R17" s="87"/>
      <c r="S17" s="16"/>
    </row>
    <row r="18" spans="1:19" x14ac:dyDescent="0.35">
      <c r="A18" s="16">
        <v>5</v>
      </c>
      <c r="B18" s="16"/>
      <c r="C18" s="16"/>
      <c r="D18" s="16"/>
      <c r="E18" s="19"/>
      <c r="F18" s="16"/>
      <c r="G18" s="16"/>
      <c r="H18"/>
      <c r="I18" s="21"/>
      <c r="J18" s="21"/>
      <c r="K18" s="21"/>
      <c r="L18" s="42"/>
      <c r="M18" s="24"/>
      <c r="N18" s="24"/>
      <c r="O18" s="24"/>
      <c r="Q18" s="21"/>
      <c r="R18" s="87"/>
      <c r="S18" s="16"/>
    </row>
    <row r="19" spans="1:19" x14ac:dyDescent="0.35">
      <c r="A19" s="16">
        <v>6</v>
      </c>
      <c r="B19" s="16"/>
      <c r="C19" s="16"/>
      <c r="D19" s="16"/>
      <c r="E19" s="19"/>
      <c r="F19" s="16"/>
      <c r="G19" s="16"/>
      <c r="H19"/>
      <c r="I19" s="21"/>
      <c r="J19" s="21"/>
      <c r="K19" s="21"/>
      <c r="L19" s="42"/>
      <c r="M19" s="24"/>
      <c r="N19" s="24"/>
      <c r="O19" s="24"/>
      <c r="Q19" s="21"/>
      <c r="R19" s="87"/>
      <c r="S19" s="16"/>
    </row>
    <row r="20" spans="1:19" x14ac:dyDescent="0.35">
      <c r="A20" s="16">
        <v>7</v>
      </c>
      <c r="B20" s="16"/>
      <c r="C20" s="16"/>
      <c r="D20" s="16"/>
      <c r="E20" s="19"/>
      <c r="F20" s="16"/>
      <c r="G20" s="16"/>
      <c r="H20"/>
      <c r="I20" s="21"/>
      <c r="J20" s="21"/>
      <c r="K20" s="21"/>
      <c r="L20" s="42"/>
      <c r="M20" s="24"/>
      <c r="N20" s="24"/>
      <c r="O20" s="24"/>
      <c r="Q20" s="21"/>
      <c r="R20" s="87"/>
      <c r="S20" s="16"/>
    </row>
    <row r="21" spans="1:19" x14ac:dyDescent="0.35">
      <c r="A21" s="16">
        <v>8</v>
      </c>
      <c r="B21" s="16"/>
      <c r="C21" s="16"/>
      <c r="D21" s="16"/>
      <c r="E21" s="19"/>
      <c r="F21" s="16"/>
      <c r="G21" s="16"/>
      <c r="H21"/>
      <c r="I21" s="21"/>
      <c r="J21" s="21"/>
      <c r="K21" s="21"/>
      <c r="L21" s="42"/>
      <c r="M21" s="24"/>
      <c r="N21" s="24"/>
      <c r="O21" s="24"/>
      <c r="Q21" s="21"/>
      <c r="R21" s="87"/>
      <c r="S21" s="16"/>
    </row>
    <row r="22" spans="1:19" x14ac:dyDescent="0.35">
      <c r="A22" s="16">
        <v>9</v>
      </c>
      <c r="B22" s="16"/>
      <c r="C22" s="16"/>
      <c r="D22" s="16"/>
      <c r="E22" s="19"/>
      <c r="F22" s="16"/>
      <c r="G22" s="16"/>
      <c r="H22"/>
      <c r="I22" s="21"/>
      <c r="J22" s="21"/>
      <c r="K22" s="21"/>
      <c r="L22" s="42"/>
      <c r="M22" s="24"/>
      <c r="N22" s="24"/>
      <c r="O22" s="24"/>
      <c r="Q22" s="21"/>
      <c r="R22" s="87"/>
      <c r="S22" s="16"/>
    </row>
    <row r="23" spans="1:19" x14ac:dyDescent="0.35">
      <c r="A23" s="16">
        <v>10</v>
      </c>
      <c r="B23" s="16"/>
      <c r="C23" s="16"/>
      <c r="D23" s="16"/>
      <c r="E23" s="19"/>
      <c r="F23" s="16"/>
      <c r="G23" s="16"/>
      <c r="H23"/>
      <c r="I23" s="21"/>
      <c r="J23" s="21"/>
      <c r="K23" s="21"/>
      <c r="L23" s="42"/>
      <c r="M23" s="24"/>
      <c r="N23" s="24"/>
      <c r="O23" s="24"/>
      <c r="Q23" s="21"/>
      <c r="R23" s="87"/>
      <c r="S23" s="16"/>
    </row>
    <row r="24" spans="1:19" x14ac:dyDescent="0.35">
      <c r="A24" s="16">
        <v>11</v>
      </c>
      <c r="B24" s="16"/>
      <c r="C24" s="16"/>
      <c r="D24" s="16"/>
      <c r="E24" s="19"/>
      <c r="F24" s="16"/>
      <c r="G24" s="16"/>
      <c r="H24"/>
      <c r="I24" s="21"/>
      <c r="J24" s="21"/>
      <c r="K24" s="21"/>
      <c r="L24" s="42"/>
      <c r="M24" s="24"/>
      <c r="N24" s="24"/>
      <c r="O24" s="24"/>
      <c r="Q24" s="21"/>
      <c r="R24" s="87"/>
      <c r="S24" s="16"/>
    </row>
    <row r="25" spans="1:19" x14ac:dyDescent="0.35">
      <c r="A25" s="16">
        <v>12</v>
      </c>
      <c r="B25" s="16"/>
      <c r="C25" s="16"/>
      <c r="D25" s="16"/>
      <c r="E25" s="19"/>
      <c r="F25" s="16"/>
      <c r="G25" s="16"/>
      <c r="H25"/>
      <c r="I25" s="21"/>
      <c r="J25" s="21"/>
      <c r="K25" s="21"/>
      <c r="L25" s="42"/>
      <c r="M25" s="24"/>
      <c r="N25" s="24"/>
      <c r="O25" s="24"/>
      <c r="Q25" s="21"/>
      <c r="R25" s="87"/>
      <c r="S25" s="16"/>
    </row>
    <row r="26" spans="1:19" x14ac:dyDescent="0.35">
      <c r="A26" s="16">
        <v>13</v>
      </c>
      <c r="B26" s="16"/>
      <c r="C26" s="16"/>
      <c r="D26" s="16"/>
      <c r="E26" s="19"/>
      <c r="F26" s="16"/>
      <c r="G26" s="16"/>
      <c r="H26"/>
      <c r="I26" s="21"/>
      <c r="J26" s="21"/>
      <c r="K26" s="21"/>
      <c r="L26" s="42"/>
      <c r="M26" s="24"/>
      <c r="N26" s="24"/>
      <c r="O26" s="24"/>
      <c r="Q26" s="21"/>
      <c r="R26" s="87"/>
      <c r="S26" s="16"/>
    </row>
    <row r="27" spans="1:19" x14ac:dyDescent="0.35">
      <c r="A27" s="16">
        <v>14</v>
      </c>
      <c r="B27" s="16"/>
      <c r="C27" s="16"/>
      <c r="D27" s="16"/>
      <c r="E27" s="19"/>
      <c r="F27" s="16"/>
      <c r="G27" s="16"/>
      <c r="H27"/>
      <c r="I27" s="21"/>
      <c r="J27" s="21"/>
      <c r="K27" s="21"/>
      <c r="L27" s="42"/>
      <c r="M27" s="24"/>
      <c r="N27" s="24"/>
      <c r="O27" s="24"/>
      <c r="Q27" s="21"/>
      <c r="R27" s="87"/>
      <c r="S27" s="16"/>
    </row>
    <row r="28" spans="1:19" x14ac:dyDescent="0.35">
      <c r="A28" s="16">
        <v>15</v>
      </c>
      <c r="B28" s="16"/>
      <c r="C28" s="16"/>
      <c r="D28" s="16"/>
      <c r="E28" s="19"/>
      <c r="F28" s="16"/>
      <c r="G28" s="16"/>
      <c r="H28"/>
      <c r="I28" s="21"/>
      <c r="J28" s="21"/>
      <c r="K28" s="21"/>
      <c r="L28" s="42"/>
      <c r="M28" s="24"/>
      <c r="N28" s="24"/>
      <c r="O28" s="24"/>
      <c r="Q28" s="21"/>
      <c r="R28" s="87"/>
      <c r="S28" s="16"/>
    </row>
    <row r="29" spans="1:19" x14ac:dyDescent="0.35">
      <c r="A29" s="16">
        <v>16</v>
      </c>
      <c r="B29" s="16"/>
      <c r="C29" s="16"/>
      <c r="D29" s="16"/>
      <c r="E29" s="19"/>
      <c r="F29" s="16"/>
      <c r="G29" s="16"/>
      <c r="H29"/>
      <c r="I29" s="21"/>
      <c r="J29" s="21"/>
      <c r="K29" s="21"/>
      <c r="L29" s="42"/>
      <c r="M29" s="24"/>
      <c r="N29" s="24"/>
      <c r="O29" s="24"/>
      <c r="Q29" s="21"/>
      <c r="R29" s="87"/>
      <c r="S29" s="16"/>
    </row>
    <row r="30" spans="1:19" x14ac:dyDescent="0.35">
      <c r="A30" s="16">
        <v>17</v>
      </c>
      <c r="B30" s="16"/>
      <c r="C30" s="16"/>
      <c r="D30" s="16"/>
      <c r="E30" s="19"/>
      <c r="F30" s="16"/>
      <c r="G30" s="16"/>
      <c r="H30"/>
      <c r="I30" s="21"/>
      <c r="J30" s="21"/>
      <c r="K30" s="21"/>
      <c r="L30" s="42"/>
      <c r="M30" s="24"/>
      <c r="N30" s="24"/>
      <c r="O30" s="24"/>
      <c r="Q30" s="21"/>
      <c r="R30" s="87"/>
      <c r="S30" s="16"/>
    </row>
    <row r="31" spans="1:19" x14ac:dyDescent="0.35">
      <c r="A31" s="16">
        <v>18</v>
      </c>
      <c r="B31" s="16"/>
      <c r="C31" s="16"/>
      <c r="D31" s="16"/>
      <c r="E31" s="19"/>
      <c r="F31" s="16"/>
      <c r="G31" s="16"/>
      <c r="H31"/>
      <c r="I31" s="21"/>
      <c r="J31" s="21"/>
      <c r="K31" s="21"/>
      <c r="L31" s="42"/>
      <c r="M31" s="24"/>
      <c r="N31" s="24"/>
      <c r="O31" s="24"/>
      <c r="Q31" s="21"/>
      <c r="R31" s="16"/>
      <c r="S31" s="16"/>
    </row>
    <row r="32" spans="1:19" x14ac:dyDescent="0.35">
      <c r="A32" s="16">
        <v>19</v>
      </c>
      <c r="B32" s="16"/>
      <c r="C32" s="16"/>
      <c r="D32" s="16"/>
      <c r="E32" s="19"/>
      <c r="F32" s="16"/>
      <c r="G32" s="16"/>
      <c r="H32"/>
      <c r="I32" s="21"/>
      <c r="J32" s="21"/>
      <c r="K32" s="21"/>
      <c r="L32" s="42"/>
      <c r="M32" s="24"/>
      <c r="N32" s="24"/>
      <c r="O32" s="24"/>
      <c r="Q32" s="21"/>
      <c r="R32" s="113"/>
      <c r="S32" s="16"/>
    </row>
    <row r="33" spans="1:19" x14ac:dyDescent="0.35">
      <c r="A33" s="45">
        <v>20</v>
      </c>
      <c r="B33" s="16"/>
      <c r="C33" s="16"/>
      <c r="D33" s="16"/>
      <c r="E33" s="19"/>
      <c r="F33" s="16"/>
      <c r="G33" s="16"/>
      <c r="H33"/>
      <c r="I33" s="21"/>
      <c r="J33" s="21"/>
      <c r="K33" s="21"/>
      <c r="L33" s="42"/>
      <c r="M33" s="24"/>
      <c r="N33" s="24"/>
      <c r="O33" s="24"/>
      <c r="Q33" s="21"/>
      <c r="R33" s="114"/>
      <c r="S33" s="16"/>
    </row>
    <row r="34" spans="1:19" x14ac:dyDescent="0.35">
      <c r="A34" s="45" t="s">
        <v>27</v>
      </c>
    </row>
    <row r="35" spans="1:19" x14ac:dyDescent="0.35">
      <c r="A35" s="45"/>
    </row>
    <row r="36" spans="1:19" ht="14.5" customHeight="1" x14ac:dyDescent="0.35">
      <c r="A36" s="48" t="s">
        <v>28</v>
      </c>
      <c r="B36" s="48"/>
      <c r="C36" s="48"/>
      <c r="D36" s="47"/>
      <c r="E36" s="47"/>
      <c r="F36" s="47"/>
      <c r="G36" s="47"/>
      <c r="J36" s="49"/>
      <c r="K36" s="49"/>
      <c r="L36" s="43"/>
      <c r="M36" s="49"/>
      <c r="N36" s="49"/>
      <c r="O36" s="49"/>
      <c r="P36" s="49"/>
    </row>
    <row r="37" spans="1:19" x14ac:dyDescent="0.35">
      <c r="A37" s="168" t="s">
        <v>13</v>
      </c>
      <c r="B37" s="168"/>
      <c r="C37" s="30">
        <f>COUNTIF('SHEET 17'!D14:D33,"staff")</f>
        <v>0</v>
      </c>
      <c r="D37" s="6"/>
      <c r="E37" s="30"/>
      <c r="L37" s="42"/>
      <c r="N37" s="34"/>
      <c r="P37" s="34"/>
    </row>
    <row r="38" spans="1:19" x14ac:dyDescent="0.35">
      <c r="A38" s="168" t="s">
        <v>14</v>
      </c>
      <c r="B38" s="168"/>
      <c r="C38" s="30">
        <f>COUNTIF('SHEET 17'!D14:D33,"student")</f>
        <v>0</v>
      </c>
      <c r="D38" s="6"/>
      <c r="E38" s="30"/>
    </row>
    <row r="39" spans="1:19" x14ac:dyDescent="0.35">
      <c r="A39" s="168" t="s">
        <v>15</v>
      </c>
      <c r="B39" s="168"/>
      <c r="C39" s="30">
        <f>COUNTIF('SHEET 17'!D14:D33,"hoteling")</f>
        <v>0</v>
      </c>
      <c r="D39" s="6"/>
      <c r="E39" s="30"/>
    </row>
    <row r="40" spans="1:19" ht="14.5" customHeight="1" x14ac:dyDescent="0.35"/>
    <row r="41" spans="1:19" x14ac:dyDescent="0.35">
      <c r="A41" s="175" t="s">
        <v>29</v>
      </c>
      <c r="B41" s="175"/>
      <c r="C41" s="175"/>
    </row>
    <row r="42" spans="1:19" x14ac:dyDescent="0.35">
      <c r="A42" s="58" t="s">
        <v>19</v>
      </c>
      <c r="C42">
        <f>COUNTIF('SHEET 17'!I14:I33,"NO")</f>
        <v>0</v>
      </c>
    </row>
    <row r="43" spans="1:19" x14ac:dyDescent="0.35">
      <c r="A43" s="58" t="s">
        <v>18</v>
      </c>
      <c r="C43">
        <f>COUNTIF('SHEET 17'!I14:I33,"YES")</f>
        <v>0</v>
      </c>
    </row>
    <row r="45" spans="1:19" ht="14.5" customHeight="1" x14ac:dyDescent="0.35">
      <c r="A45" s="51" t="s">
        <v>21</v>
      </c>
      <c r="B45" s="51"/>
      <c r="C45" s="51"/>
    </row>
    <row r="46" spans="1:19" x14ac:dyDescent="0.35">
      <c r="A46" s="58" t="s">
        <v>30</v>
      </c>
      <c r="C46" s="52">
        <f>COUNTA('SHEET 17'!N14:N33)</f>
        <v>0</v>
      </c>
    </row>
    <row r="47" spans="1:19" x14ac:dyDescent="0.35">
      <c r="A47" s="164" t="s">
        <v>31</v>
      </c>
      <c r="B47" s="164"/>
      <c r="C47" s="52">
        <f>COUNTA('SHEET 17'!O14:O33)</f>
        <v>0</v>
      </c>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2:S2"/>
    <mergeCell ref="Q12:S12"/>
    <mergeCell ref="A38:B38"/>
    <mergeCell ref="A39:B39"/>
    <mergeCell ref="A41:C41"/>
    <mergeCell ref="F12:G12"/>
    <mergeCell ref="I12:K12"/>
    <mergeCell ref="M12:O12"/>
    <mergeCell ref="A4:D4"/>
    <mergeCell ref="A5:D5"/>
    <mergeCell ref="A6:D6"/>
    <mergeCell ref="A7:D7"/>
    <mergeCell ref="A9:D9"/>
    <mergeCell ref="A47:B47"/>
    <mergeCell ref="A10:D10"/>
    <mergeCell ref="A12:E12"/>
    <mergeCell ref="A37:B37"/>
  </mergeCells>
  <dataValidations count="3">
    <dataValidation type="list" allowBlank="1" showInputMessage="1" showErrorMessage="1" sqref="I14:I33" xr:uid="{B417226B-5359-0846-912B-C9E495A5243C}">
      <formula1>"YES, NO"</formula1>
    </dataValidation>
    <dataValidation type="list" allowBlank="1" showInputMessage="1" showErrorMessage="1" sqref="D83:E102 D14:D33" xr:uid="{1A7F2D97-617D-6146-95CA-2F4373DC96C5}">
      <formula1>"STAFF, STUDENT, HOTELING"</formula1>
    </dataValidation>
    <dataValidation allowBlank="1" showDropDown="1" showInputMessage="1" showErrorMessage="1" sqref="E14:F33" xr:uid="{6C456C37-7EE8-DF41-AAC9-4C7E6EBFE043}"/>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9317E-6BA2-4F14-A47D-2DF532A12745}">
  <dimension ref="A1:M33"/>
  <sheetViews>
    <sheetView topLeftCell="A19" zoomScaleNormal="100" workbookViewId="0">
      <selection activeCell="B16" sqref="B16"/>
    </sheetView>
  </sheetViews>
  <sheetFormatPr defaultColWidth="8.81640625" defaultRowHeight="14.5" x14ac:dyDescent="0.35"/>
  <cols>
    <col min="1" max="1" width="47.1796875" bestFit="1" customWidth="1"/>
    <col min="3" max="3" width="4.81640625" customWidth="1"/>
    <col min="5" max="5" width="29.36328125" customWidth="1"/>
    <col min="6" max="6" width="23.81640625" customWidth="1"/>
    <col min="7" max="7" width="11.453125" customWidth="1"/>
    <col min="8" max="8" width="4.453125" customWidth="1"/>
    <col min="10" max="10" width="8.453125" customWidth="1"/>
    <col min="11" max="11" width="11.1796875" customWidth="1"/>
    <col min="12" max="12" width="1.453125" hidden="1" customWidth="1"/>
    <col min="13" max="13" width="6.453125" hidden="1" customWidth="1"/>
  </cols>
  <sheetData>
    <row r="1" spans="1:13" ht="26" x14ac:dyDescent="0.35">
      <c r="A1" s="162" t="s">
        <v>12</v>
      </c>
      <c r="B1" s="162"/>
      <c r="C1" s="162"/>
      <c r="D1" s="162"/>
      <c r="E1" s="162"/>
      <c r="F1" s="162"/>
      <c r="G1" s="162"/>
      <c r="H1" s="162"/>
      <c r="I1" s="162"/>
      <c r="J1" s="162"/>
      <c r="K1" s="162"/>
    </row>
    <row r="3" spans="1:13" x14ac:dyDescent="0.35">
      <c r="A3" t="s">
        <v>33</v>
      </c>
    </row>
    <row r="5" spans="1:13" ht="14.5" customHeight="1" thickBot="1" x14ac:dyDescent="0.4">
      <c r="A5" s="147" t="s">
        <v>40</v>
      </c>
      <c r="B5" s="147"/>
      <c r="C5" s="53"/>
      <c r="E5" s="139" t="s">
        <v>72</v>
      </c>
      <c r="F5" s="139" t="s">
        <v>71</v>
      </c>
    </row>
    <row r="6" spans="1:13" x14ac:dyDescent="0.35">
      <c r="A6" s="145" t="s">
        <v>34</v>
      </c>
      <c r="B6" s="146">
        <f>SUM('SHEET 1'!C37,'SHEET 2'!C37,'SHEET 3'!C37,'SHEET 4'!C37,'SHEET 5'!C37,'SHEET 6'!C37,'SHEET 7'!C37,'SHEET 9'!C37,'SHEET 9'!C37,'SHEET 10'!C37,'SHEET 11'!C37,'SHEET 14'!C37,'SHEET 12'!C37,'SHEET 13'!C37,'SHEET 15'!C37,'SHEET 16'!C37,'SHEET 17'!C37,'SHEET 18'!C37,'SHEET 19'!C37,'SHEET 20'!C37,)</f>
        <v>0</v>
      </c>
      <c r="C6" s="30"/>
      <c r="E6" s="137" t="s">
        <v>66</v>
      </c>
      <c r="F6" s="138">
        <f>SUM(CLASSROOMS!B149,)</f>
        <v>0</v>
      </c>
    </row>
    <row r="7" spans="1:13" x14ac:dyDescent="0.35">
      <c r="A7" s="142" t="s">
        <v>35</v>
      </c>
      <c r="B7" s="116">
        <f>SUM('SHEET 1'!C38,'SHEET 2'!C38,'SHEET 3'!C38,'SHEET 4'!C38,'SHEET 5'!C38,'SHEET 6'!C38,'SHEET 7'!C38,'SHEET 8'!C38,'SHEET 9'!C38,'SHEET 10'!C38,'SHEET 11'!C38,'SHEET 14'!C38,'SHEET 12'!C38,'SHEET 13'!C38,'SHEET 15'!C38,'SHEET 16'!C38,'SHEET 17'!C38,'SHEET 18'!C38,'SHEET 19'!C38,'SHEET 20'!C38,)</f>
        <v>0</v>
      </c>
      <c r="C7" s="30"/>
      <c r="E7" s="132" t="s">
        <v>68</v>
      </c>
      <c r="F7" s="131">
        <f>SUM(CLASSROOMS!B150,)</f>
        <v>0</v>
      </c>
    </row>
    <row r="8" spans="1:13" x14ac:dyDescent="0.35">
      <c r="A8" s="142" t="s">
        <v>36</v>
      </c>
      <c r="B8" s="116" t="e">
        <f>SUM('SHEET 1'!C39,'SHEET 2'!C39,'SHEET 3'!C39,'SHEET 4'!C39,'SHEET 5'!C39,'SHEET 6'!C39,'SHEET 7'!C39,'SHEET 9'!C39,'SHEET 10'!C39,'SHEET 11'!C39,'SHEET 14'!C39,'SHEET 12'!C39,'SHEET 13'!C39,'SHEET 15'!C39,'SHEET 16'!C39,'SHEET 17'!C39,'SHEET 18'!C39,'SHEET 19'!C39,'SHEET 20'!C39)</f>
        <v>#REF!</v>
      </c>
      <c r="C8" s="30"/>
      <c r="E8" s="133" t="s">
        <v>65</v>
      </c>
      <c r="F8" s="130">
        <v>0</v>
      </c>
    </row>
    <row r="9" spans="1:13" x14ac:dyDescent="0.35">
      <c r="A9" s="142" t="s">
        <v>41</v>
      </c>
      <c r="B9" s="130">
        <f>SUM('SHEET 1'!C43,'SHEET 2'!C43,'SHEET 3'!C43,'SHEET 4'!C43,'SHEET 5'!C43,'SHEET 6'!C43,'SHEET 7'!C43,'SHEET 8'!C43,'SHEET 9'!C43,'SHEET 10'!C43,'SHEET 11'!C43,'SHEET 14'!C43,'SHEET 12'!C43,'SHEET 13'!C43,'SHEET 15'!C43,'SHEET 16'!C43,'SHEET 17'!C43,'SHEET 18'!C43,'SHEET 19'!C43,'SHEET 20'!C43)</f>
        <v>0</v>
      </c>
      <c r="E9" s="132" t="s">
        <v>67</v>
      </c>
      <c r="F9" s="120">
        <f>SUM(CLASSROOMS!B151,)</f>
        <v>0</v>
      </c>
    </row>
    <row r="10" spans="1:13" x14ac:dyDescent="0.35">
      <c r="A10" s="130"/>
      <c r="B10" s="130"/>
      <c r="E10" s="134" t="s">
        <v>69</v>
      </c>
      <c r="F10" s="130">
        <f>SUM(CLASSROOMS!B152,)</f>
        <v>0</v>
      </c>
    </row>
    <row r="11" spans="1:13" x14ac:dyDescent="0.35">
      <c r="A11" s="143" t="s">
        <v>39</v>
      </c>
      <c r="B11" s="143"/>
      <c r="C11" s="47"/>
      <c r="E11" s="135" t="s">
        <v>70</v>
      </c>
      <c r="F11" s="130">
        <f>SUM(CLASSROOMS!B153,)</f>
        <v>0</v>
      </c>
    </row>
    <row r="12" spans="1:13" x14ac:dyDescent="0.35">
      <c r="A12" s="144" t="s">
        <v>37</v>
      </c>
      <c r="B12" s="116">
        <f>SUM('SHEET 1'!C46,'SHEET 2'!C46,'SHEET 3'!C46,'SHEET 4'!C46,'SHEET 5'!C46,'SHEET 6'!C46,'SHEET 7'!C46,'SHEET 8'!C42,'SHEET 9'!C46,'SHEET 10'!C46,'SHEET 11'!C42,'SHEET 14'!C42,'SHEET 12'!C42,'SHEET 13'!C42,'SHEET 15'!C42,'SHEET 16'!C42,'SHEET 17'!C42,'SHEET 18'!C42,'SHEET 19'!C42,'SHEET 20'!C46)</f>
        <v>0</v>
      </c>
      <c r="C12" s="30"/>
      <c r="E12" s="140" t="s">
        <v>71</v>
      </c>
      <c r="F12" s="141">
        <f>SUM(CLASSROOMS!B154,)</f>
        <v>0</v>
      </c>
    </row>
    <row r="13" spans="1:13" x14ac:dyDescent="0.35">
      <c r="A13" s="144" t="s">
        <v>38</v>
      </c>
      <c r="B13" s="116">
        <f>SUM('SHEET 1'!C47,'SHEET 2'!C47,'SHEET 3'!C47,'SHEET 4'!C47,'SHEET 5'!C47,'SHEET 6'!C47,'SHEET 7'!C47,'SHEET 8'!C47,'SHEET 9'!C47,'SHEET 10'!C47,'SHEET 11'!C47,'SHEET 14'!C47,'SHEET 12'!C47,'SHEET 13'!C47,'SHEET 15'!C47,'SHEET 16'!C47,'SHEET 17'!C47,'SHEET 18'!C47,'SHEET 19'!C47,'SHEET 20'!C47)</f>
        <v>0</v>
      </c>
      <c r="C13" s="30"/>
    </row>
    <row r="14" spans="1:13" x14ac:dyDescent="0.35">
      <c r="A14" s="29"/>
      <c r="B14" s="30"/>
      <c r="C14" s="30"/>
    </row>
    <row r="15" spans="1:13" x14ac:dyDescent="0.35">
      <c r="L15" s="35"/>
      <c r="M15" s="35"/>
    </row>
    <row r="16" spans="1:13" x14ac:dyDescent="0.35">
      <c r="L16" s="35"/>
      <c r="M16" s="35"/>
    </row>
    <row r="17" spans="12:13" x14ac:dyDescent="0.35">
      <c r="L17" s="35"/>
      <c r="M17" s="35"/>
    </row>
    <row r="18" spans="12:13" x14ac:dyDescent="0.35">
      <c r="L18" s="35"/>
      <c r="M18" s="35"/>
    </row>
    <row r="19" spans="12:13" x14ac:dyDescent="0.35">
      <c r="L19" s="35"/>
      <c r="M19" s="35"/>
    </row>
    <row r="20" spans="12:13" x14ac:dyDescent="0.35">
      <c r="L20" s="35"/>
      <c r="M20" s="35"/>
    </row>
    <row r="21" spans="12:13" x14ac:dyDescent="0.35">
      <c r="L21" s="35"/>
      <c r="M21" s="35"/>
    </row>
    <row r="22" spans="12:13" x14ac:dyDescent="0.35">
      <c r="L22" s="35"/>
      <c r="M22" s="35"/>
    </row>
    <row r="23" spans="12:13" x14ac:dyDescent="0.35">
      <c r="L23" s="35"/>
      <c r="M23" s="35"/>
    </row>
    <row r="24" spans="12:13" x14ac:dyDescent="0.35">
      <c r="L24" s="35"/>
      <c r="M24" s="35"/>
    </row>
    <row r="25" spans="12:13" x14ac:dyDescent="0.35">
      <c r="L25" s="35"/>
      <c r="M25" s="35"/>
    </row>
    <row r="26" spans="12:13" x14ac:dyDescent="0.35">
      <c r="L26" s="35"/>
      <c r="M26" s="35"/>
    </row>
    <row r="27" spans="12:13" x14ac:dyDescent="0.35">
      <c r="L27" s="35"/>
      <c r="M27" s="35"/>
    </row>
    <row r="28" spans="12:13" x14ac:dyDescent="0.35">
      <c r="L28" s="35"/>
      <c r="M28" s="35"/>
    </row>
    <row r="29" spans="12:13" x14ac:dyDescent="0.35">
      <c r="L29" s="35"/>
      <c r="M29" s="35"/>
    </row>
    <row r="33" spans="13:13" x14ac:dyDescent="0.35">
      <c r="M33">
        <f>COUNTA(#REF!)</f>
        <v>1</v>
      </c>
    </row>
  </sheetData>
  <mergeCells count="1">
    <mergeCell ref="A1:K1"/>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70594-638E-4AA6-968E-FB8A8D0A1A99}">
  <sheetPr>
    <tabColor theme="9"/>
    <pageSetUpPr fitToPage="1"/>
  </sheetPr>
  <dimension ref="A1:T102"/>
  <sheetViews>
    <sheetView zoomScale="62" zoomScaleNormal="100" workbookViewId="0">
      <pane ySplit="13" topLeftCell="A14" activePane="bottomLeft" state="frozen"/>
      <selection activeCell="B16" sqref="B16"/>
      <selection pane="bottomLeft" activeCell="B16" sqref="B16"/>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1.81640625" customWidth="1"/>
    <col min="16" max="16" width="1.1796875" hidden="1" customWidth="1"/>
    <col min="17" max="17" width="1.363281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71"/>
      <c r="Q2" s="171"/>
      <c r="R2" s="171"/>
      <c r="S2" s="171"/>
      <c r="T2" s="171"/>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5" t="s">
        <v>59</v>
      </c>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80" t="s">
        <v>53</v>
      </c>
      <c r="S12" s="181"/>
      <c r="T12" s="171"/>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78" t="s">
        <v>54</v>
      </c>
      <c r="S13" s="78" t="s">
        <v>55</v>
      </c>
      <c r="T13" s="100" t="s">
        <v>60</v>
      </c>
    </row>
    <row r="14" spans="1:20" x14ac:dyDescent="0.35">
      <c r="A14" s="19">
        <v>1</v>
      </c>
      <c r="B14" s="16"/>
      <c r="C14" s="19"/>
      <c r="D14" s="16"/>
      <c r="E14" s="19"/>
      <c r="F14" s="16"/>
      <c r="G14" s="16"/>
      <c r="I14" s="21"/>
      <c r="J14" s="21"/>
      <c r="K14" s="21"/>
      <c r="M14" s="24"/>
      <c r="N14" s="69"/>
      <c r="O14" s="24"/>
      <c r="R14" s="88"/>
      <c r="S14" s="16"/>
      <c r="T14" s="108"/>
    </row>
    <row r="15" spans="1:20" x14ac:dyDescent="0.35">
      <c r="A15" s="16">
        <v>2</v>
      </c>
      <c r="B15" s="16"/>
      <c r="C15" s="19"/>
      <c r="D15" s="16"/>
      <c r="E15" s="19"/>
      <c r="F15" s="16"/>
      <c r="G15" s="16"/>
      <c r="I15" s="21"/>
      <c r="J15" s="21"/>
      <c r="K15" s="21"/>
      <c r="M15" s="24"/>
      <c r="N15" s="69"/>
      <c r="O15" s="24"/>
      <c r="R15" s="88"/>
      <c r="S15" s="16"/>
      <c r="T15" s="16"/>
    </row>
    <row r="16" spans="1:20" x14ac:dyDescent="0.35">
      <c r="A16" s="16">
        <v>3</v>
      </c>
      <c r="B16" s="16"/>
      <c r="C16" s="19"/>
      <c r="D16" s="16"/>
      <c r="E16" s="19"/>
      <c r="F16" s="16"/>
      <c r="G16" s="16"/>
      <c r="I16" s="21"/>
      <c r="J16" s="21"/>
      <c r="K16" s="21"/>
      <c r="M16" s="24"/>
      <c r="N16" s="69"/>
      <c r="O16" s="24"/>
      <c r="R16" s="88"/>
      <c r="S16" s="16"/>
      <c r="T16" s="16"/>
    </row>
    <row r="17" spans="1:20" x14ac:dyDescent="0.35">
      <c r="A17" s="16">
        <v>4</v>
      </c>
      <c r="B17" s="16"/>
      <c r="C17" s="16"/>
      <c r="D17" s="19"/>
      <c r="E17" s="19"/>
      <c r="F17" s="16"/>
      <c r="G17" s="16"/>
      <c r="I17" s="21"/>
      <c r="J17" s="21"/>
      <c r="K17" s="21"/>
      <c r="M17" s="24"/>
      <c r="N17" s="69"/>
      <c r="O17" s="24"/>
      <c r="R17" s="88"/>
      <c r="S17" s="16"/>
      <c r="T17" s="16"/>
    </row>
    <row r="18" spans="1:20" x14ac:dyDescent="0.35">
      <c r="A18" s="16">
        <v>5</v>
      </c>
      <c r="B18" s="16"/>
      <c r="C18" s="19"/>
      <c r="D18" s="16"/>
      <c r="E18" s="19"/>
      <c r="F18" s="16"/>
      <c r="G18" s="16"/>
      <c r="I18" s="21"/>
      <c r="J18" s="21"/>
      <c r="K18" s="21"/>
      <c r="M18" s="24"/>
      <c r="N18" s="69"/>
      <c r="O18" s="24"/>
      <c r="R18" s="88"/>
      <c r="S18" s="16"/>
      <c r="T18" s="16"/>
    </row>
    <row r="19" spans="1:20" x14ac:dyDescent="0.35">
      <c r="A19" s="16">
        <v>6</v>
      </c>
      <c r="B19" s="16"/>
      <c r="C19" s="19"/>
      <c r="D19" s="16"/>
      <c r="E19" s="19"/>
      <c r="F19" s="16"/>
      <c r="G19" s="16"/>
      <c r="I19" s="21"/>
      <c r="J19" s="21"/>
      <c r="K19" s="21"/>
      <c r="M19" s="24"/>
      <c r="N19" s="69"/>
      <c r="O19" s="24"/>
      <c r="R19" s="88"/>
      <c r="S19" s="16"/>
      <c r="T19" s="16"/>
    </row>
    <row r="20" spans="1:20" x14ac:dyDescent="0.35">
      <c r="A20" s="16">
        <v>7</v>
      </c>
      <c r="B20" s="16"/>
      <c r="C20" s="19"/>
      <c r="D20" s="16"/>
      <c r="E20" s="19"/>
      <c r="F20" s="16"/>
      <c r="G20" s="16"/>
      <c r="I20" s="21"/>
      <c r="J20" s="21"/>
      <c r="K20" s="21"/>
      <c r="M20" s="24"/>
      <c r="N20" s="69"/>
      <c r="O20" s="24"/>
      <c r="R20" s="88"/>
      <c r="S20" s="16"/>
      <c r="T20" s="16"/>
    </row>
    <row r="21" spans="1:20" x14ac:dyDescent="0.35">
      <c r="A21" s="16">
        <v>8</v>
      </c>
      <c r="B21" s="16"/>
      <c r="C21" s="19"/>
      <c r="D21" s="16"/>
      <c r="E21" s="19"/>
      <c r="F21" s="16"/>
      <c r="G21" s="16"/>
      <c r="I21" s="21"/>
      <c r="J21" s="21"/>
      <c r="K21" s="21"/>
      <c r="M21" s="24"/>
      <c r="N21" s="69"/>
      <c r="O21" s="24"/>
      <c r="R21" s="88"/>
      <c r="S21" s="16"/>
      <c r="T21" s="16"/>
    </row>
    <row r="22" spans="1:20" x14ac:dyDescent="0.35">
      <c r="A22" s="16">
        <v>9</v>
      </c>
      <c r="B22" s="16"/>
      <c r="C22" s="19"/>
      <c r="D22" s="16"/>
      <c r="E22" s="19"/>
      <c r="F22" s="16"/>
      <c r="G22" s="16"/>
      <c r="I22" s="21"/>
      <c r="J22" s="21"/>
      <c r="K22" s="21"/>
      <c r="M22" s="24"/>
      <c r="N22" s="69"/>
      <c r="O22" s="24"/>
      <c r="R22" s="88"/>
      <c r="S22" s="16"/>
      <c r="T22" s="16"/>
    </row>
    <row r="23" spans="1:20" x14ac:dyDescent="0.35">
      <c r="A23" s="16">
        <v>10</v>
      </c>
      <c r="B23" s="16"/>
      <c r="C23" s="19"/>
      <c r="D23" s="16"/>
      <c r="E23" s="19"/>
      <c r="F23" s="16"/>
      <c r="G23" s="16"/>
      <c r="I23" s="21"/>
      <c r="J23" s="21"/>
      <c r="K23" s="21"/>
      <c r="M23" s="24"/>
      <c r="N23" s="69"/>
      <c r="O23" s="24"/>
      <c r="R23" s="88"/>
      <c r="S23" s="16"/>
      <c r="T23" s="16"/>
    </row>
    <row r="24" spans="1:20" x14ac:dyDescent="0.35">
      <c r="A24" s="16">
        <v>11</v>
      </c>
      <c r="B24" s="16"/>
      <c r="C24" s="19"/>
      <c r="D24" s="16"/>
      <c r="E24" s="19"/>
      <c r="F24" s="16"/>
      <c r="G24" s="16"/>
      <c r="I24" s="21"/>
      <c r="J24" s="21"/>
      <c r="K24" s="21"/>
      <c r="M24" s="24"/>
      <c r="N24" s="69"/>
      <c r="O24" s="24"/>
      <c r="R24" s="88"/>
      <c r="S24" s="16"/>
      <c r="T24" s="16"/>
    </row>
    <row r="25" spans="1:20" x14ac:dyDescent="0.35">
      <c r="A25" s="16">
        <v>12</v>
      </c>
      <c r="B25" s="16"/>
      <c r="C25" s="19"/>
      <c r="D25" s="16"/>
      <c r="E25" s="19"/>
      <c r="F25" s="16"/>
      <c r="G25" s="16"/>
      <c r="I25" s="21"/>
      <c r="J25" s="21"/>
      <c r="K25" s="21"/>
      <c r="M25" s="24"/>
      <c r="N25" s="69"/>
      <c r="O25" s="24"/>
      <c r="R25" s="88"/>
      <c r="S25" s="16"/>
      <c r="T25" s="16"/>
    </row>
    <row r="26" spans="1:20" x14ac:dyDescent="0.35">
      <c r="A26" s="16">
        <v>13</v>
      </c>
      <c r="B26" s="16"/>
      <c r="C26" s="19"/>
      <c r="D26" s="16"/>
      <c r="E26" s="19"/>
      <c r="F26" s="16"/>
      <c r="G26" s="16"/>
      <c r="I26" s="21"/>
      <c r="J26" s="21"/>
      <c r="K26" s="21"/>
      <c r="M26" s="24"/>
      <c r="N26" s="69"/>
      <c r="O26" s="24"/>
      <c r="R26" s="88"/>
      <c r="S26" s="16"/>
      <c r="T26" s="16"/>
    </row>
    <row r="27" spans="1:20" x14ac:dyDescent="0.35">
      <c r="A27" s="16">
        <v>14</v>
      </c>
      <c r="B27" s="16"/>
      <c r="C27" s="19"/>
      <c r="D27" s="16"/>
      <c r="E27" s="19"/>
      <c r="F27" s="19"/>
      <c r="G27" s="19"/>
      <c r="I27" s="20"/>
      <c r="J27" s="67"/>
      <c r="K27" s="67"/>
      <c r="M27" s="23"/>
      <c r="N27" s="68"/>
      <c r="O27" s="68"/>
      <c r="R27" s="88"/>
      <c r="S27" s="16"/>
      <c r="T27" s="16"/>
    </row>
    <row r="28" spans="1:20" x14ac:dyDescent="0.35">
      <c r="A28" s="16">
        <v>15</v>
      </c>
      <c r="B28" s="16"/>
      <c r="C28" s="19"/>
      <c r="D28" s="16"/>
      <c r="E28" s="19"/>
      <c r="F28" s="16"/>
      <c r="G28" s="16"/>
      <c r="I28" s="20"/>
      <c r="J28" s="22"/>
      <c r="K28" s="22"/>
      <c r="M28" s="24"/>
      <c r="N28" s="69"/>
      <c r="O28" s="24"/>
      <c r="R28" s="88"/>
      <c r="S28" s="16"/>
      <c r="T28" s="16"/>
    </row>
    <row r="29" spans="1:20" x14ac:dyDescent="0.35">
      <c r="A29" s="16">
        <v>16</v>
      </c>
      <c r="B29" s="16"/>
      <c r="C29" s="19"/>
      <c r="D29" s="16"/>
      <c r="E29" s="19"/>
      <c r="F29" s="16"/>
      <c r="G29" s="16"/>
      <c r="I29" s="20"/>
      <c r="J29" s="21"/>
      <c r="K29" s="21"/>
      <c r="M29" s="24"/>
      <c r="N29" s="69"/>
      <c r="O29" s="69"/>
      <c r="R29" s="88"/>
      <c r="S29" s="16"/>
      <c r="T29" s="16"/>
    </row>
    <row r="30" spans="1:20" x14ac:dyDescent="0.35">
      <c r="A30" s="16">
        <v>17</v>
      </c>
      <c r="B30" s="16"/>
      <c r="C30" s="19"/>
      <c r="D30" s="16"/>
      <c r="E30" s="19"/>
      <c r="F30" s="16"/>
      <c r="G30" s="16"/>
      <c r="I30" s="20"/>
      <c r="J30" s="21"/>
      <c r="K30" s="21"/>
      <c r="M30" s="24"/>
      <c r="N30" s="69"/>
      <c r="O30" s="24"/>
      <c r="R30" s="88"/>
      <c r="S30" s="16"/>
      <c r="T30" s="16"/>
    </row>
    <row r="31" spans="1:20" x14ac:dyDescent="0.35">
      <c r="A31" s="16">
        <v>18</v>
      </c>
      <c r="B31" s="16"/>
      <c r="C31" s="19"/>
      <c r="D31" s="16"/>
      <c r="E31" s="19"/>
      <c r="F31" s="16"/>
      <c r="G31" s="16"/>
      <c r="I31" s="20"/>
      <c r="J31" s="22"/>
      <c r="K31" s="22"/>
      <c r="M31" s="24"/>
      <c r="N31" s="69"/>
      <c r="O31" s="24"/>
      <c r="R31" s="88"/>
      <c r="S31" s="16"/>
      <c r="T31" s="16"/>
    </row>
    <row r="32" spans="1:20" x14ac:dyDescent="0.35">
      <c r="A32" s="16">
        <v>19</v>
      </c>
      <c r="B32" s="16"/>
      <c r="C32" s="19"/>
      <c r="D32" s="16"/>
      <c r="E32" s="19"/>
      <c r="F32" s="16"/>
      <c r="G32" s="16"/>
      <c r="I32" s="20"/>
      <c r="J32" s="21"/>
      <c r="K32" s="21"/>
      <c r="M32" s="24"/>
      <c r="N32" s="69"/>
      <c r="O32" s="24"/>
      <c r="R32" s="88"/>
      <c r="S32" s="16"/>
      <c r="T32" s="16"/>
    </row>
    <row r="33" spans="1:20" x14ac:dyDescent="0.35">
      <c r="A33" s="45">
        <v>20</v>
      </c>
      <c r="B33" s="16"/>
      <c r="C33" s="19"/>
      <c r="D33" s="16"/>
      <c r="E33" s="19"/>
      <c r="F33" s="16"/>
      <c r="G33" s="16"/>
      <c r="I33" s="20"/>
      <c r="J33" s="22"/>
      <c r="K33" s="22"/>
      <c r="M33" s="24"/>
      <c r="N33" s="69"/>
      <c r="O33" s="24"/>
      <c r="R33" s="88"/>
      <c r="S33" s="16"/>
      <c r="T33" s="16"/>
    </row>
    <row r="34" spans="1:20" x14ac:dyDescent="0.35">
      <c r="A34" s="45" t="s">
        <v>27</v>
      </c>
    </row>
    <row r="35" spans="1:20" x14ac:dyDescent="0.35">
      <c r="A35" s="45"/>
    </row>
    <row r="36" spans="1:20" ht="14.5" customHeight="1" x14ac:dyDescent="0.35">
      <c r="A36" s="48" t="s">
        <v>28</v>
      </c>
      <c r="B36" s="48"/>
      <c r="C36" s="48"/>
      <c r="D36" s="47"/>
      <c r="E36" s="47"/>
      <c r="F36" s="47"/>
      <c r="G36" s="47"/>
      <c r="J36" s="49"/>
      <c r="K36" s="49"/>
      <c r="L36" s="43"/>
      <c r="M36" s="49"/>
      <c r="N36" s="49"/>
      <c r="O36" s="49"/>
      <c r="P36" s="49"/>
    </row>
    <row r="37" spans="1:20" x14ac:dyDescent="0.35">
      <c r="A37" s="168" t="s">
        <v>13</v>
      </c>
      <c r="B37" s="168"/>
      <c r="C37" s="30">
        <f>COUNTIF('SHEET 18'!D14:D33,"staff")</f>
        <v>0</v>
      </c>
      <c r="D37" s="30"/>
      <c r="E37" s="30"/>
      <c r="L37" s="42"/>
      <c r="N37" s="34"/>
      <c r="P37" s="34"/>
    </row>
    <row r="38" spans="1:20" x14ac:dyDescent="0.35">
      <c r="A38" s="168" t="s">
        <v>14</v>
      </c>
      <c r="B38" s="168"/>
      <c r="C38" s="30">
        <f>COUNTIF('SHEET 18'!D14:D33,"student")</f>
        <v>0</v>
      </c>
      <c r="D38" s="30"/>
      <c r="E38" s="30"/>
      <c r="K38" s="9"/>
      <c r="L38" s="9"/>
      <c r="M38" s="9"/>
      <c r="N38" s="9"/>
      <c r="O38" s="9"/>
      <c r="P38" s="9"/>
      <c r="Q38" s="9"/>
      <c r="R38" s="9"/>
      <c r="S38" s="9"/>
    </row>
    <row r="39" spans="1:20" x14ac:dyDescent="0.35">
      <c r="A39" s="168" t="s">
        <v>15</v>
      </c>
      <c r="B39" s="168"/>
      <c r="C39" s="30" t="e">
        <f>COUNTIF('SHEET 18'!#REF!,"hoteling")</f>
        <v>#REF!</v>
      </c>
      <c r="D39" s="30"/>
      <c r="E39" s="30"/>
      <c r="K39" s="9"/>
      <c r="L39" s="9"/>
      <c r="M39" s="9"/>
      <c r="N39" s="9"/>
      <c r="O39" s="9"/>
      <c r="P39" s="9"/>
      <c r="Q39" s="9"/>
      <c r="R39" s="9"/>
      <c r="S39" s="9"/>
    </row>
    <row r="40" spans="1:20" ht="14.5" customHeight="1" x14ac:dyDescent="0.35">
      <c r="K40" s="9"/>
      <c r="L40" s="9"/>
      <c r="M40" s="9"/>
      <c r="N40" s="9"/>
      <c r="O40" s="9"/>
      <c r="P40" s="9"/>
      <c r="Q40" s="9"/>
      <c r="R40" s="9"/>
      <c r="S40" s="9"/>
    </row>
    <row r="41" spans="1:20" x14ac:dyDescent="0.35">
      <c r="A41" s="175" t="s">
        <v>29</v>
      </c>
      <c r="B41" s="175"/>
      <c r="C41" s="175"/>
      <c r="K41" s="9"/>
      <c r="L41" s="9"/>
      <c r="M41" s="9"/>
      <c r="N41" s="9"/>
      <c r="O41" s="9"/>
      <c r="P41" s="9"/>
      <c r="Q41" s="9"/>
      <c r="R41" s="9"/>
      <c r="S41" s="9"/>
    </row>
    <row r="42" spans="1:20" x14ac:dyDescent="0.35">
      <c r="A42" s="50" t="s">
        <v>19</v>
      </c>
      <c r="C42">
        <f>COUNTIF('SHEET 18'!I14:I33,"NO")</f>
        <v>0</v>
      </c>
      <c r="K42" s="9"/>
      <c r="L42" s="9"/>
      <c r="M42" s="9"/>
      <c r="N42" s="9"/>
      <c r="O42" s="9"/>
      <c r="P42" s="9"/>
      <c r="Q42" s="9"/>
      <c r="R42" s="9"/>
      <c r="S42" s="9"/>
    </row>
    <row r="43" spans="1:20" x14ac:dyDescent="0.35">
      <c r="A43" s="50" t="s">
        <v>18</v>
      </c>
      <c r="C43">
        <f>COUNTIF('SHEET 18'!I14:I33,"YES")</f>
        <v>0</v>
      </c>
      <c r="K43" s="9"/>
      <c r="L43" s="9"/>
      <c r="M43" s="9"/>
      <c r="N43" s="9"/>
      <c r="O43" s="9"/>
      <c r="P43" s="9"/>
      <c r="Q43" s="9"/>
      <c r="R43" s="9"/>
      <c r="S43" s="9"/>
    </row>
    <row r="44" spans="1:20" x14ac:dyDescent="0.35">
      <c r="K44" s="9"/>
      <c r="L44" s="9"/>
      <c r="M44" s="9"/>
      <c r="N44" s="9"/>
      <c r="O44" s="9"/>
      <c r="P44" s="9"/>
      <c r="Q44" s="9"/>
      <c r="R44" s="9"/>
      <c r="S44" s="9"/>
    </row>
    <row r="45" spans="1:20" ht="14.5" customHeight="1" x14ac:dyDescent="0.35">
      <c r="A45" s="51" t="s">
        <v>21</v>
      </c>
      <c r="B45" s="51"/>
      <c r="C45" s="51"/>
      <c r="K45" s="9"/>
      <c r="L45" s="9"/>
      <c r="M45" s="9"/>
      <c r="N45" s="9"/>
      <c r="O45" s="9"/>
      <c r="P45" s="9"/>
      <c r="Q45" s="9"/>
      <c r="R45" s="9"/>
      <c r="S45" s="9"/>
    </row>
    <row r="46" spans="1:20" x14ac:dyDescent="0.35">
      <c r="A46" s="50" t="s">
        <v>30</v>
      </c>
      <c r="C46" s="52">
        <f>COUNTA('SHEET 18'!N14:N33)</f>
        <v>0</v>
      </c>
      <c r="E46" s="49"/>
      <c r="F46" s="49"/>
      <c r="G46" s="49"/>
      <c r="H46" s="49"/>
      <c r="I46" s="49"/>
      <c r="K46" s="9"/>
      <c r="L46" s="9"/>
      <c r="M46" s="9"/>
      <c r="N46" s="9"/>
      <c r="O46" s="9"/>
      <c r="P46" s="9"/>
      <c r="Q46" s="9"/>
      <c r="R46" s="9"/>
      <c r="S46" s="9"/>
    </row>
    <row r="47" spans="1:20" x14ac:dyDescent="0.35">
      <c r="A47" s="164" t="s">
        <v>31</v>
      </c>
      <c r="B47" s="164"/>
      <c r="C47" s="52">
        <f>COUNTA('SHEET 18'!O14:O33)</f>
        <v>0</v>
      </c>
      <c r="E47" s="49"/>
      <c r="F47" s="49"/>
      <c r="G47" s="49"/>
      <c r="H47" s="49"/>
      <c r="I47" s="49"/>
      <c r="K47" s="9"/>
      <c r="L47" s="9"/>
      <c r="M47" s="9"/>
      <c r="N47" s="9"/>
      <c r="O47" s="9"/>
      <c r="P47" s="9"/>
      <c r="Q47" s="9"/>
      <c r="R47" s="9"/>
      <c r="S47" s="9"/>
    </row>
    <row r="48" spans="1:20" x14ac:dyDescent="0.35">
      <c r="E48" s="49"/>
      <c r="F48" s="49"/>
      <c r="G48" s="49"/>
      <c r="H48" s="49"/>
      <c r="I48" s="49"/>
      <c r="K48" s="9"/>
      <c r="L48" s="9"/>
      <c r="M48" s="9"/>
      <c r="N48" s="9"/>
      <c r="O48" s="9"/>
      <c r="P48" s="9"/>
      <c r="Q48" s="9"/>
      <c r="R48" s="9"/>
      <c r="S48" s="9"/>
    </row>
    <row r="49" spans="5:19" x14ac:dyDescent="0.35">
      <c r="E49" s="49"/>
      <c r="F49" s="49"/>
      <c r="G49" s="49"/>
      <c r="H49" s="49"/>
      <c r="I49" s="49"/>
      <c r="K49" s="9"/>
      <c r="L49" s="9"/>
      <c r="M49" s="9"/>
      <c r="N49" s="9"/>
      <c r="O49" s="9"/>
      <c r="P49" s="9"/>
      <c r="Q49" s="9"/>
      <c r="R49" s="9"/>
      <c r="S49" s="9"/>
    </row>
    <row r="50" spans="5:19" x14ac:dyDescent="0.35">
      <c r="E50" s="49"/>
      <c r="F50" s="49"/>
      <c r="G50" s="49"/>
      <c r="H50" s="49"/>
      <c r="I50" s="49"/>
      <c r="K50" s="9"/>
      <c r="L50" s="9"/>
      <c r="M50" s="9"/>
      <c r="N50" s="9"/>
      <c r="O50" s="9"/>
      <c r="P50" s="9"/>
      <c r="Q50" s="9"/>
      <c r="R50" s="9"/>
      <c r="S50" s="9"/>
    </row>
    <row r="51" spans="5:19" x14ac:dyDescent="0.35">
      <c r="E51" s="49"/>
      <c r="F51" s="49"/>
      <c r="G51" s="49"/>
      <c r="H51" s="49"/>
      <c r="I51" s="49"/>
      <c r="K51" s="9"/>
      <c r="L51" s="9"/>
      <c r="M51" s="9"/>
      <c r="N51" s="9"/>
      <c r="O51" s="9"/>
      <c r="P51" s="9"/>
      <c r="Q51" s="9"/>
      <c r="R51" s="9"/>
      <c r="S51" s="9"/>
    </row>
    <row r="52" spans="5:19" x14ac:dyDescent="0.35">
      <c r="E52" s="49"/>
      <c r="F52" s="49"/>
      <c r="G52" s="49"/>
      <c r="H52" s="49"/>
      <c r="I52" s="49"/>
      <c r="K52" s="9"/>
      <c r="L52" s="9"/>
      <c r="M52" s="9"/>
      <c r="N52" s="9"/>
      <c r="O52" s="9"/>
      <c r="P52" s="9"/>
      <c r="Q52" s="9"/>
      <c r="R52" s="9"/>
      <c r="S52" s="9"/>
    </row>
    <row r="53" spans="5:19" x14ac:dyDescent="0.35">
      <c r="K53" s="9"/>
      <c r="L53" s="9"/>
      <c r="M53" s="9"/>
      <c r="N53" s="9"/>
      <c r="O53" s="9"/>
      <c r="P53" s="9"/>
      <c r="Q53" s="9"/>
      <c r="R53" s="9"/>
      <c r="S53" s="9"/>
    </row>
    <row r="54" spans="5:19" x14ac:dyDescent="0.35">
      <c r="K54" s="9"/>
      <c r="L54" s="9"/>
      <c r="M54" s="9"/>
      <c r="N54" s="9"/>
      <c r="O54" s="9"/>
      <c r="P54" s="9"/>
      <c r="Q54" s="9"/>
      <c r="R54" s="9"/>
      <c r="S54" s="9"/>
    </row>
    <row r="55" spans="5:19" x14ac:dyDescent="0.35">
      <c r="K55" s="9"/>
      <c r="L55" s="9"/>
      <c r="M55" s="9"/>
      <c r="N55" s="9"/>
      <c r="O55" s="9"/>
      <c r="P55" s="9"/>
      <c r="Q55" s="9"/>
      <c r="R55" s="9"/>
      <c r="S55" s="9"/>
    </row>
    <row r="56" spans="5:19" x14ac:dyDescent="0.35">
      <c r="K56" s="9"/>
      <c r="L56" s="9"/>
      <c r="M56" s="9"/>
      <c r="N56" s="9"/>
      <c r="O56" s="9"/>
      <c r="P56" s="9"/>
      <c r="Q56" s="9"/>
      <c r="R56" s="9"/>
      <c r="S56" s="9"/>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2:T2"/>
    <mergeCell ref="R12:T12"/>
    <mergeCell ref="A38:B38"/>
    <mergeCell ref="A39:B39"/>
    <mergeCell ref="A41:C41"/>
    <mergeCell ref="F12:G12"/>
    <mergeCell ref="I12:K12"/>
    <mergeCell ref="M12:O12"/>
    <mergeCell ref="A4:D4"/>
    <mergeCell ref="A5:D5"/>
    <mergeCell ref="A6:D6"/>
    <mergeCell ref="A7:D7"/>
    <mergeCell ref="A9:D9"/>
    <mergeCell ref="A47:B47"/>
    <mergeCell ref="A10:D10"/>
    <mergeCell ref="A12:E12"/>
    <mergeCell ref="A37:B37"/>
  </mergeCells>
  <dataValidations count="3">
    <dataValidation allowBlank="1" showDropDown="1" showInputMessage="1" showErrorMessage="1" sqref="E14:F33" xr:uid="{16F42A2B-D6C5-DF48-AD91-5AC29A008041}"/>
    <dataValidation type="list" allowBlank="1" showInputMessage="1" showErrorMessage="1" sqref="D83:E102 D14:D33" xr:uid="{B17B9911-8154-4F58-80F2-D69AADFACA7C}">
      <formula1>"STAFF, STUDENT, HOTELING"</formula1>
    </dataValidation>
    <dataValidation type="list" allowBlank="1" showInputMessage="1" showErrorMessage="1" sqref="I14:I33" xr:uid="{EC3EBFF1-4054-614A-A9BD-421C57E23826}">
      <formula1>"YES, NO"</formula1>
    </dataValidation>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24FF1-61E8-4548-9B62-C7CA87A23B1C}">
  <sheetPr>
    <tabColor theme="4"/>
    <pageSetUpPr fitToPage="1"/>
  </sheetPr>
  <dimension ref="A1:T102"/>
  <sheetViews>
    <sheetView topLeftCell="C1" zoomScale="66" zoomScaleNormal="115" workbookViewId="0">
      <pane ySplit="13" topLeftCell="A14" activePane="bottomLeft" state="frozen"/>
      <selection activeCell="B16" sqref="B16"/>
      <selection pane="bottomLeft" activeCell="B16" sqref="B16"/>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1.81640625" customWidth="1"/>
    <col min="16" max="16" width="1.1796875" hidden="1" customWidth="1"/>
    <col min="17" max="17" width="1.363281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92"/>
      <c r="Q2" s="192"/>
      <c r="R2" s="192"/>
      <c r="S2" s="192"/>
      <c r="T2" s="192"/>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87" t="s">
        <v>53</v>
      </c>
      <c r="S12" s="187"/>
      <c r="T12" s="188"/>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100" t="s">
        <v>54</v>
      </c>
      <c r="S13" s="100" t="s">
        <v>55</v>
      </c>
      <c r="T13" s="111" t="s">
        <v>60</v>
      </c>
    </row>
    <row r="14" spans="1:20" x14ac:dyDescent="0.35">
      <c r="A14" s="19">
        <v>1</v>
      </c>
      <c r="B14" s="19"/>
      <c r="C14" s="19"/>
      <c r="D14" s="16"/>
      <c r="E14" s="19"/>
      <c r="F14" s="19"/>
      <c r="G14" s="19"/>
      <c r="H14"/>
      <c r="I14" s="20"/>
      <c r="J14" s="20"/>
      <c r="K14" s="20"/>
      <c r="L14" s="42"/>
      <c r="M14" s="68"/>
      <c r="N14" s="23"/>
      <c r="O14" s="23"/>
      <c r="R14" s="19"/>
      <c r="S14" s="110"/>
      <c r="T14" s="19"/>
    </row>
    <row r="15" spans="1:20" x14ac:dyDescent="0.35">
      <c r="A15" s="16">
        <v>2</v>
      </c>
      <c r="B15" s="16"/>
      <c r="C15" s="16"/>
      <c r="D15" s="16"/>
      <c r="E15" s="19"/>
      <c r="F15" s="16"/>
      <c r="G15" s="16"/>
      <c r="H15"/>
      <c r="I15" s="21"/>
      <c r="J15" s="22"/>
      <c r="K15" s="22"/>
      <c r="L15" s="42"/>
      <c r="M15" s="69"/>
      <c r="N15" s="24"/>
      <c r="O15" s="24"/>
      <c r="R15" s="16"/>
      <c r="S15" s="87"/>
      <c r="T15" s="16"/>
    </row>
    <row r="16" spans="1:20" x14ac:dyDescent="0.35">
      <c r="A16" s="16">
        <v>3</v>
      </c>
      <c r="B16" s="16"/>
      <c r="C16" s="16"/>
      <c r="D16" s="16"/>
      <c r="E16" s="19"/>
      <c r="F16" s="16"/>
      <c r="G16" s="16"/>
      <c r="H16"/>
      <c r="I16" s="21"/>
      <c r="J16" s="21"/>
      <c r="K16" s="21"/>
      <c r="L16" s="42"/>
      <c r="M16" s="69"/>
      <c r="N16" s="24"/>
      <c r="O16" s="24"/>
      <c r="R16" s="16"/>
      <c r="S16" s="87"/>
      <c r="T16" s="16"/>
    </row>
    <row r="17" spans="1:20" x14ac:dyDescent="0.35">
      <c r="A17" s="16">
        <v>4</v>
      </c>
      <c r="B17" s="16"/>
      <c r="C17" s="16"/>
      <c r="D17" s="16"/>
      <c r="E17" s="19"/>
      <c r="F17" s="16"/>
      <c r="G17" s="16"/>
      <c r="H17"/>
      <c r="I17" s="21"/>
      <c r="J17" s="22"/>
      <c r="K17" s="22"/>
      <c r="L17" s="42"/>
      <c r="M17" s="69"/>
      <c r="N17" s="24"/>
      <c r="O17" s="24"/>
      <c r="R17" s="16"/>
      <c r="S17" s="87"/>
      <c r="T17" s="16"/>
    </row>
    <row r="18" spans="1:20" x14ac:dyDescent="0.35">
      <c r="A18" s="16">
        <v>5</v>
      </c>
      <c r="B18" s="16"/>
      <c r="C18" s="16"/>
      <c r="D18" s="16"/>
      <c r="E18" s="19"/>
      <c r="F18" s="16"/>
      <c r="G18" s="16"/>
      <c r="H18"/>
      <c r="I18" s="21"/>
      <c r="J18" s="22"/>
      <c r="K18" s="22"/>
      <c r="L18" s="42"/>
      <c r="M18" s="69"/>
      <c r="N18" s="24"/>
      <c r="O18" s="24"/>
      <c r="R18" s="16"/>
      <c r="S18" s="87"/>
      <c r="T18" s="16"/>
    </row>
    <row r="19" spans="1:20" x14ac:dyDescent="0.35">
      <c r="A19" s="16">
        <v>6</v>
      </c>
      <c r="B19" s="16"/>
      <c r="C19" s="16"/>
      <c r="D19" s="16"/>
      <c r="E19" s="19"/>
      <c r="F19" s="16"/>
      <c r="G19" s="16"/>
      <c r="H19"/>
      <c r="I19" s="21"/>
      <c r="J19" s="22"/>
      <c r="K19" s="22"/>
      <c r="L19" s="42"/>
      <c r="M19" s="69"/>
      <c r="N19" s="24"/>
      <c r="O19" s="24"/>
      <c r="R19" s="16"/>
      <c r="S19" s="87"/>
      <c r="T19" s="16"/>
    </row>
    <row r="20" spans="1:20" x14ac:dyDescent="0.35">
      <c r="A20" s="16">
        <v>7</v>
      </c>
      <c r="B20" s="16"/>
      <c r="C20" s="16"/>
      <c r="D20" s="16"/>
      <c r="E20" s="19"/>
      <c r="F20" s="16"/>
      <c r="G20" s="16"/>
      <c r="H20"/>
      <c r="I20" s="21"/>
      <c r="J20" s="22"/>
      <c r="K20" s="22"/>
      <c r="L20" s="42"/>
      <c r="M20" s="69"/>
      <c r="N20" s="24"/>
      <c r="O20" s="24"/>
      <c r="R20" s="16"/>
      <c r="S20" s="87"/>
      <c r="T20" s="16"/>
    </row>
    <row r="21" spans="1:20" x14ac:dyDescent="0.35">
      <c r="A21" s="16">
        <v>8</v>
      </c>
      <c r="B21" s="16"/>
      <c r="C21" s="16"/>
      <c r="D21" s="16"/>
      <c r="E21" s="19"/>
      <c r="F21" s="16"/>
      <c r="G21" s="16"/>
      <c r="H21"/>
      <c r="I21" s="21"/>
      <c r="J21" s="22"/>
      <c r="K21" s="22"/>
      <c r="L21" s="42"/>
      <c r="M21" s="69"/>
      <c r="N21" s="69"/>
      <c r="O21" s="24"/>
      <c r="R21" s="16"/>
      <c r="S21" s="87"/>
      <c r="T21" s="16"/>
    </row>
    <row r="22" spans="1:20" x14ac:dyDescent="0.35">
      <c r="A22" s="16">
        <v>9</v>
      </c>
      <c r="B22" s="16"/>
      <c r="C22" s="16"/>
      <c r="D22" s="16"/>
      <c r="E22" s="19"/>
      <c r="F22" s="16"/>
      <c r="G22" s="16"/>
      <c r="H22"/>
      <c r="I22" s="21"/>
      <c r="J22" s="22"/>
      <c r="K22" s="22"/>
      <c r="L22" s="42"/>
      <c r="M22" s="69"/>
      <c r="N22" s="24"/>
      <c r="O22" s="24"/>
      <c r="R22" s="21"/>
      <c r="S22" s="16"/>
      <c r="T22" s="16"/>
    </row>
    <row r="23" spans="1:20" x14ac:dyDescent="0.35">
      <c r="A23" s="16">
        <v>10</v>
      </c>
      <c r="B23" s="16"/>
      <c r="C23" s="16"/>
      <c r="D23" s="16"/>
      <c r="E23" s="19"/>
      <c r="F23" s="16"/>
      <c r="G23" s="16"/>
      <c r="H23"/>
      <c r="I23" s="21"/>
      <c r="J23" s="22"/>
      <c r="K23" s="22"/>
      <c r="L23" s="42"/>
      <c r="M23" s="69"/>
      <c r="N23" s="24"/>
      <c r="O23" s="24"/>
      <c r="R23" s="21"/>
      <c r="S23" s="16"/>
      <c r="T23" s="16"/>
    </row>
    <row r="24" spans="1:20" x14ac:dyDescent="0.35">
      <c r="A24" s="16">
        <v>11</v>
      </c>
      <c r="B24" s="16"/>
      <c r="C24" s="16"/>
      <c r="D24" s="16"/>
      <c r="E24" s="19"/>
      <c r="F24" s="16"/>
      <c r="G24" s="16"/>
      <c r="H24"/>
      <c r="I24" s="21"/>
      <c r="J24" s="22"/>
      <c r="K24" s="22"/>
      <c r="L24" s="42"/>
      <c r="M24" s="69"/>
      <c r="N24" s="24"/>
      <c r="O24" s="24"/>
      <c r="R24" s="21"/>
      <c r="S24" s="16"/>
      <c r="T24" s="16"/>
    </row>
    <row r="25" spans="1:20" x14ac:dyDescent="0.35">
      <c r="A25" s="16">
        <v>12</v>
      </c>
      <c r="B25" s="16"/>
      <c r="C25" s="16"/>
      <c r="D25" s="16"/>
      <c r="E25" s="19"/>
      <c r="F25" s="16"/>
      <c r="G25" s="16"/>
      <c r="I25" s="21"/>
      <c r="J25" s="21"/>
      <c r="K25" s="21"/>
      <c r="M25" s="24"/>
      <c r="N25" s="24"/>
      <c r="O25" s="24"/>
      <c r="R25" s="16"/>
      <c r="S25" s="16"/>
      <c r="T25" s="16"/>
    </row>
    <row r="26" spans="1:20" x14ac:dyDescent="0.35">
      <c r="A26" s="16">
        <v>13</v>
      </c>
      <c r="B26" s="16"/>
      <c r="C26" s="16"/>
      <c r="D26" s="16"/>
      <c r="E26" s="19"/>
      <c r="F26" s="16"/>
      <c r="G26" s="16"/>
      <c r="I26" s="21"/>
      <c r="J26" s="21"/>
      <c r="K26" s="21"/>
      <c r="M26" s="24"/>
      <c r="N26" s="24"/>
      <c r="O26" s="24"/>
      <c r="R26" s="16"/>
      <c r="S26" s="16"/>
      <c r="T26" s="16"/>
    </row>
    <row r="27" spans="1:20" x14ac:dyDescent="0.35">
      <c r="A27" s="16">
        <v>14</v>
      </c>
      <c r="B27" s="16"/>
      <c r="C27" s="16"/>
      <c r="D27" s="16"/>
      <c r="E27" s="19"/>
      <c r="F27" s="16"/>
      <c r="G27" s="16"/>
      <c r="I27" s="21"/>
      <c r="J27" s="21"/>
      <c r="K27" s="21"/>
      <c r="M27" s="24"/>
      <c r="N27" s="24"/>
      <c r="O27" s="24"/>
      <c r="R27" s="16"/>
      <c r="S27" s="16"/>
      <c r="T27" s="16"/>
    </row>
    <row r="28" spans="1:20" x14ac:dyDescent="0.35">
      <c r="A28" s="16">
        <v>15</v>
      </c>
      <c r="B28" s="16"/>
      <c r="C28" s="16"/>
      <c r="D28" s="16"/>
      <c r="E28" s="19"/>
      <c r="F28" s="16"/>
      <c r="G28" s="16"/>
      <c r="I28" s="21"/>
      <c r="J28" s="21"/>
      <c r="K28" s="21"/>
      <c r="M28" s="24"/>
      <c r="N28" s="24"/>
      <c r="O28" s="24"/>
      <c r="R28" s="16"/>
      <c r="S28" s="16"/>
      <c r="T28" s="16"/>
    </row>
    <row r="29" spans="1:20" x14ac:dyDescent="0.35">
      <c r="A29" s="16">
        <v>16</v>
      </c>
      <c r="B29" s="16"/>
      <c r="C29" s="16"/>
      <c r="D29" s="16"/>
      <c r="E29" s="19"/>
      <c r="F29" s="16"/>
      <c r="G29" s="16"/>
      <c r="I29" s="21"/>
      <c r="J29" s="21"/>
      <c r="K29" s="21"/>
      <c r="M29" s="24"/>
      <c r="N29" s="24"/>
      <c r="O29" s="24"/>
      <c r="R29" s="16"/>
      <c r="S29" s="16"/>
      <c r="T29" s="16"/>
    </row>
    <row r="30" spans="1:20" x14ac:dyDescent="0.35">
      <c r="A30" s="16">
        <v>17</v>
      </c>
      <c r="B30" s="16"/>
      <c r="C30" s="16"/>
      <c r="D30" s="16"/>
      <c r="E30" s="19"/>
      <c r="F30" s="16"/>
      <c r="G30" s="16"/>
      <c r="I30" s="21"/>
      <c r="J30" s="21"/>
      <c r="K30" s="21"/>
      <c r="M30" s="24"/>
      <c r="N30" s="24"/>
      <c r="O30" s="24"/>
      <c r="R30" s="16"/>
      <c r="S30" s="16"/>
      <c r="T30" s="16"/>
    </row>
    <row r="31" spans="1:20" x14ac:dyDescent="0.35">
      <c r="A31" s="16">
        <v>18</v>
      </c>
      <c r="B31" s="16"/>
      <c r="C31" s="16"/>
      <c r="D31" s="16"/>
      <c r="E31" s="19"/>
      <c r="F31" s="16"/>
      <c r="G31" s="16"/>
      <c r="I31" s="21"/>
      <c r="J31" s="21"/>
      <c r="K31" s="21"/>
      <c r="M31" s="24"/>
      <c r="N31" s="24"/>
      <c r="O31" s="24"/>
      <c r="R31" s="16"/>
      <c r="S31" s="16"/>
      <c r="T31" s="16"/>
    </row>
    <row r="32" spans="1:20" x14ac:dyDescent="0.35">
      <c r="A32" s="16">
        <v>19</v>
      </c>
      <c r="B32" s="16"/>
      <c r="C32" s="16"/>
      <c r="D32" s="16"/>
      <c r="E32" s="19"/>
      <c r="F32" s="16"/>
      <c r="G32" s="16"/>
      <c r="I32" s="21"/>
      <c r="J32" s="21"/>
      <c r="K32" s="21"/>
      <c r="M32" s="24"/>
      <c r="N32" s="24"/>
      <c r="O32" s="24"/>
      <c r="R32" s="16"/>
      <c r="S32" s="16"/>
      <c r="T32" s="16"/>
    </row>
    <row r="33" spans="1:20" x14ac:dyDescent="0.35">
      <c r="A33" s="45">
        <v>20</v>
      </c>
      <c r="B33" s="16"/>
      <c r="C33" s="16"/>
      <c r="D33" s="16"/>
      <c r="E33" s="19"/>
      <c r="F33" s="16"/>
      <c r="G33" s="16"/>
      <c r="I33" s="21"/>
      <c r="J33" s="21"/>
      <c r="K33" s="21"/>
      <c r="M33" s="24"/>
      <c r="N33" s="24"/>
      <c r="O33" s="24"/>
      <c r="R33" s="16"/>
      <c r="S33" s="16"/>
      <c r="T33" s="16"/>
    </row>
    <row r="34" spans="1:20" x14ac:dyDescent="0.35">
      <c r="A34" s="45" t="s">
        <v>27</v>
      </c>
    </row>
    <row r="35" spans="1:20" x14ac:dyDescent="0.35">
      <c r="A35" s="45"/>
    </row>
    <row r="36" spans="1:20" ht="14.5" customHeight="1" x14ac:dyDescent="0.35">
      <c r="A36" s="48" t="s">
        <v>28</v>
      </c>
      <c r="B36" s="48"/>
      <c r="C36" s="48"/>
      <c r="D36" s="47"/>
      <c r="E36" s="47"/>
      <c r="F36" s="47"/>
      <c r="G36" s="47"/>
      <c r="J36" s="49"/>
      <c r="K36" s="49"/>
      <c r="L36" s="43"/>
      <c r="M36" s="49"/>
      <c r="N36" s="49"/>
      <c r="O36" s="49"/>
      <c r="P36" s="49"/>
    </row>
    <row r="37" spans="1:20" x14ac:dyDescent="0.35">
      <c r="A37" s="168" t="s">
        <v>13</v>
      </c>
      <c r="B37" s="168"/>
      <c r="C37" s="30">
        <f>COUNTIF('SHEET 19'!D14:D33,"staff")</f>
        <v>0</v>
      </c>
      <c r="D37" s="30"/>
      <c r="E37" s="30"/>
      <c r="L37" s="42"/>
      <c r="N37" s="34"/>
      <c r="P37" s="34"/>
    </row>
    <row r="38" spans="1:20" x14ac:dyDescent="0.35">
      <c r="A38" s="168" t="s">
        <v>14</v>
      </c>
      <c r="B38" s="168"/>
      <c r="C38" s="30">
        <f>COUNTIF('SHEET 19'!D14:D33,"student")</f>
        <v>0</v>
      </c>
      <c r="D38" s="30"/>
      <c r="E38" s="30"/>
      <c r="K38" s="9"/>
      <c r="L38" s="9"/>
      <c r="M38" s="9"/>
      <c r="N38" s="9"/>
      <c r="O38" s="9"/>
      <c r="P38" s="9"/>
      <c r="Q38" s="9"/>
      <c r="R38" s="9"/>
      <c r="S38" s="9"/>
    </row>
    <row r="39" spans="1:20" x14ac:dyDescent="0.35">
      <c r="A39" s="168" t="s">
        <v>15</v>
      </c>
      <c r="B39" s="168"/>
      <c r="C39" s="30">
        <f>COUNTIF('SHEET 19'!D14:D33,"hoteling")</f>
        <v>0</v>
      </c>
      <c r="D39" s="30"/>
      <c r="E39" s="30"/>
      <c r="K39" s="9"/>
      <c r="L39" s="9"/>
      <c r="M39" s="9"/>
      <c r="N39" s="9"/>
      <c r="O39" s="9"/>
      <c r="P39" s="9"/>
      <c r="Q39" s="9"/>
      <c r="R39" s="9"/>
      <c r="S39" s="9"/>
    </row>
    <row r="40" spans="1:20" ht="14.5" customHeight="1" x14ac:dyDescent="0.35">
      <c r="K40" s="9"/>
      <c r="L40" s="9"/>
      <c r="M40" s="9"/>
      <c r="N40" s="9"/>
      <c r="O40" s="9"/>
      <c r="P40" s="9"/>
      <c r="Q40" s="9"/>
      <c r="R40" s="9"/>
      <c r="S40" s="9"/>
    </row>
    <row r="41" spans="1:20" x14ac:dyDescent="0.35">
      <c r="A41" s="175" t="s">
        <v>29</v>
      </c>
      <c r="B41" s="175"/>
      <c r="C41" s="175"/>
      <c r="K41" s="9"/>
      <c r="L41" s="9"/>
      <c r="M41" s="9"/>
      <c r="N41" s="9"/>
      <c r="O41" s="9"/>
      <c r="P41" s="9"/>
      <c r="Q41" s="9"/>
      <c r="R41" s="9"/>
      <c r="S41" s="9"/>
    </row>
    <row r="42" spans="1:20" x14ac:dyDescent="0.35">
      <c r="A42" s="50" t="s">
        <v>19</v>
      </c>
      <c r="C42">
        <f>COUNTIF('SHEET 19'!I14:I33,"NO")</f>
        <v>0</v>
      </c>
      <c r="K42" s="9"/>
      <c r="L42" s="9"/>
      <c r="M42" s="9"/>
      <c r="N42" s="9"/>
      <c r="O42" s="9"/>
      <c r="P42" s="9"/>
      <c r="Q42" s="9"/>
      <c r="R42" s="9"/>
      <c r="S42" s="9"/>
    </row>
    <row r="43" spans="1:20" x14ac:dyDescent="0.35">
      <c r="A43" s="50" t="s">
        <v>18</v>
      </c>
      <c r="C43">
        <f>COUNTIF('SHEET 19'!I14:I33,"YES")</f>
        <v>0</v>
      </c>
      <c r="K43" s="9"/>
      <c r="L43" s="9"/>
      <c r="M43" s="9"/>
      <c r="N43" s="9"/>
      <c r="O43" s="9"/>
      <c r="P43" s="9"/>
      <c r="Q43" s="9"/>
      <c r="R43" s="9"/>
      <c r="S43" s="9"/>
    </row>
    <row r="44" spans="1:20" x14ac:dyDescent="0.35">
      <c r="K44" s="9"/>
      <c r="L44" s="9"/>
      <c r="M44" s="9"/>
      <c r="N44" s="9"/>
      <c r="O44" s="9"/>
      <c r="P44" s="9"/>
      <c r="Q44" s="9"/>
      <c r="R44" s="9"/>
      <c r="S44" s="9"/>
    </row>
    <row r="45" spans="1:20" ht="14.5" customHeight="1" x14ac:dyDescent="0.35">
      <c r="A45" s="51" t="s">
        <v>21</v>
      </c>
      <c r="B45" s="51"/>
      <c r="C45" s="51"/>
      <c r="K45" s="9"/>
      <c r="L45" s="9"/>
      <c r="M45" s="9"/>
      <c r="N45" s="9"/>
      <c r="O45" s="9"/>
      <c r="P45" s="9"/>
      <c r="Q45" s="9"/>
      <c r="R45" s="9"/>
      <c r="S45" s="9"/>
    </row>
    <row r="46" spans="1:20" x14ac:dyDescent="0.35">
      <c r="A46" s="50" t="s">
        <v>30</v>
      </c>
      <c r="C46" s="52">
        <f>COUNTA('SHEET 19'!N14:N33)</f>
        <v>0</v>
      </c>
      <c r="E46" s="49"/>
      <c r="F46" s="49"/>
      <c r="G46" s="49"/>
      <c r="H46" s="49"/>
      <c r="I46" s="49"/>
      <c r="K46" s="9"/>
      <c r="L46" s="9"/>
      <c r="M46" s="9"/>
      <c r="N46" s="9"/>
      <c r="O46" s="9"/>
      <c r="P46" s="9"/>
      <c r="Q46" s="9"/>
      <c r="R46" s="9"/>
      <c r="S46" s="9"/>
    </row>
    <row r="47" spans="1:20" x14ac:dyDescent="0.35">
      <c r="A47" s="164" t="s">
        <v>31</v>
      </c>
      <c r="B47" s="164"/>
      <c r="C47" s="52">
        <f>COUNTA('SHEET 19'!O14:O33)</f>
        <v>0</v>
      </c>
      <c r="E47" s="49"/>
      <c r="F47" s="49"/>
      <c r="G47" s="49"/>
      <c r="H47" s="49"/>
      <c r="I47" s="49"/>
      <c r="K47" s="9"/>
      <c r="L47" s="9"/>
      <c r="M47" s="9"/>
      <c r="N47" s="9"/>
      <c r="O47" s="9"/>
      <c r="P47" s="9"/>
      <c r="Q47" s="9"/>
      <c r="R47" s="9"/>
      <c r="S47" s="9"/>
    </row>
    <row r="48" spans="1:20" x14ac:dyDescent="0.35">
      <c r="E48" s="49"/>
      <c r="F48" s="49"/>
      <c r="G48" s="49"/>
      <c r="H48" s="49"/>
      <c r="I48" s="49"/>
      <c r="K48" s="9"/>
      <c r="L48" s="9"/>
      <c r="M48" s="9"/>
      <c r="N48" s="9"/>
      <c r="O48" s="9"/>
      <c r="P48" s="9"/>
      <c r="Q48" s="9"/>
      <c r="R48" s="9"/>
      <c r="S48" s="9"/>
    </row>
    <row r="49" spans="5:19" x14ac:dyDescent="0.35">
      <c r="E49" s="49"/>
      <c r="F49" s="49"/>
      <c r="G49" s="49"/>
      <c r="H49" s="49"/>
      <c r="I49" s="49"/>
      <c r="K49" s="9"/>
      <c r="L49" s="9"/>
      <c r="M49" s="9"/>
      <c r="N49" s="9"/>
      <c r="O49" s="9"/>
      <c r="P49" s="9"/>
      <c r="Q49" s="9"/>
      <c r="R49" s="9"/>
      <c r="S49" s="9"/>
    </row>
    <row r="50" spans="5:19" x14ac:dyDescent="0.35">
      <c r="E50" s="49"/>
      <c r="F50" s="49"/>
      <c r="G50" s="49"/>
      <c r="H50" s="49"/>
      <c r="I50" s="49"/>
      <c r="K50" s="9"/>
      <c r="L50" s="9"/>
      <c r="M50" s="9"/>
      <c r="N50" s="9"/>
      <c r="O50" s="9"/>
      <c r="P50" s="9"/>
      <c r="Q50" s="9"/>
      <c r="R50" s="9"/>
      <c r="S50" s="9"/>
    </row>
    <row r="51" spans="5:19" x14ac:dyDescent="0.35">
      <c r="E51" s="49"/>
      <c r="F51" s="49"/>
      <c r="G51" s="49"/>
      <c r="H51" s="49"/>
      <c r="I51" s="49"/>
      <c r="K51" s="9"/>
      <c r="L51" s="9"/>
      <c r="M51" s="9"/>
      <c r="N51" s="9"/>
      <c r="O51" s="9"/>
      <c r="P51" s="9"/>
      <c r="Q51" s="9"/>
      <c r="R51" s="9"/>
      <c r="S51" s="9"/>
    </row>
    <row r="52" spans="5:19" x14ac:dyDescent="0.35">
      <c r="E52" s="49"/>
      <c r="F52" s="49"/>
      <c r="G52" s="49"/>
      <c r="H52" s="49"/>
      <c r="I52" s="49"/>
      <c r="K52" s="9"/>
      <c r="L52" s="9"/>
      <c r="M52" s="9"/>
      <c r="N52" s="9"/>
      <c r="O52" s="9"/>
      <c r="P52" s="9"/>
      <c r="Q52" s="9"/>
      <c r="R52" s="9"/>
      <c r="S52" s="9"/>
    </row>
    <row r="53" spans="5:19" x14ac:dyDescent="0.35">
      <c r="K53" s="9"/>
      <c r="L53" s="9"/>
      <c r="M53" s="9"/>
      <c r="N53" s="9"/>
      <c r="O53" s="9"/>
      <c r="P53" s="9"/>
      <c r="Q53" s="9"/>
      <c r="R53" s="9"/>
      <c r="S53" s="9"/>
    </row>
    <row r="54" spans="5:19" x14ac:dyDescent="0.35">
      <c r="K54" s="9"/>
      <c r="L54" s="9"/>
      <c r="M54" s="9"/>
      <c r="N54" s="9"/>
      <c r="O54" s="9"/>
      <c r="P54" s="9"/>
      <c r="Q54" s="9"/>
      <c r="R54" s="9"/>
      <c r="S54" s="9"/>
    </row>
    <row r="55" spans="5:19" x14ac:dyDescent="0.35">
      <c r="K55" s="9"/>
      <c r="L55" s="9"/>
      <c r="M55" s="9"/>
      <c r="N55" s="9"/>
      <c r="O55" s="9"/>
      <c r="P55" s="9"/>
      <c r="Q55" s="9"/>
      <c r="R55" s="9"/>
      <c r="S55" s="9"/>
    </row>
    <row r="56" spans="5:19" x14ac:dyDescent="0.35">
      <c r="K56" s="9"/>
      <c r="L56" s="9"/>
      <c r="M56" s="9"/>
      <c r="N56" s="9"/>
      <c r="O56" s="9"/>
      <c r="P56" s="9"/>
      <c r="Q56" s="9"/>
      <c r="R56" s="9"/>
      <c r="S56" s="9"/>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2:T2"/>
    <mergeCell ref="R12:T12"/>
    <mergeCell ref="A38:B38"/>
    <mergeCell ref="A39:B39"/>
    <mergeCell ref="A41:C41"/>
    <mergeCell ref="F12:G12"/>
    <mergeCell ref="I12:K12"/>
    <mergeCell ref="M12:O12"/>
    <mergeCell ref="A4:D4"/>
    <mergeCell ref="A5:D5"/>
    <mergeCell ref="A6:D6"/>
    <mergeCell ref="A7:D7"/>
    <mergeCell ref="A9:D9"/>
    <mergeCell ref="A47:B47"/>
    <mergeCell ref="A10:D10"/>
    <mergeCell ref="A12:E12"/>
    <mergeCell ref="A37:B37"/>
  </mergeCells>
  <dataValidations count="3">
    <dataValidation type="list" allowBlank="1" showInputMessage="1" showErrorMessage="1" sqref="I14:I33" xr:uid="{0E2BC9C8-8A26-4547-989D-8C72537CE3AC}">
      <formula1>"YES, NO"</formula1>
    </dataValidation>
    <dataValidation type="list" allowBlank="1" showInputMessage="1" showErrorMessage="1" sqref="D83:E102 D14:D33" xr:uid="{7037DF3D-021F-4AF0-A241-3E6C34461402}">
      <formula1>"STAFF, STUDENT, HOTELING"</formula1>
    </dataValidation>
    <dataValidation allowBlank="1" showDropDown="1" showInputMessage="1" showErrorMessage="1" sqref="E14:F33" xr:uid="{DDC3F9BF-A2C6-41FA-BDB3-DFC0677E20DF}"/>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119F9-5E69-4DDE-8C35-F89BC0221EBA}">
  <sheetPr>
    <tabColor theme="4"/>
    <pageSetUpPr fitToPage="1"/>
  </sheetPr>
  <dimension ref="A1:T102"/>
  <sheetViews>
    <sheetView zoomScale="60" zoomScaleNormal="85" workbookViewId="0">
      <pane ySplit="13" topLeftCell="A14" activePane="bottomLeft" state="frozen"/>
      <selection activeCell="B16" sqref="B16"/>
      <selection pane="bottomLeft" activeCell="J29" sqref="J29"/>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1.81640625" customWidth="1"/>
    <col min="16" max="16" width="1.1796875" hidden="1" customWidth="1"/>
    <col min="17" max="17" width="1.363281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93"/>
      <c r="Q2" s="193"/>
      <c r="R2" s="193"/>
      <c r="S2" s="193"/>
      <c r="T2" s="171"/>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80" t="s">
        <v>53</v>
      </c>
      <c r="S12" s="181"/>
      <c r="T12" s="171"/>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78" t="s">
        <v>54</v>
      </c>
      <c r="S13" s="78" t="s">
        <v>55</v>
      </c>
      <c r="T13" s="112" t="s">
        <v>60</v>
      </c>
    </row>
    <row r="14" spans="1:20" x14ac:dyDescent="0.35">
      <c r="A14" s="19">
        <v>1</v>
      </c>
      <c r="B14" s="19"/>
      <c r="C14" s="19"/>
      <c r="D14" s="16"/>
      <c r="E14" s="19"/>
      <c r="F14" s="19"/>
      <c r="G14" s="19"/>
      <c r="H14"/>
      <c r="I14" s="20"/>
      <c r="J14" s="20"/>
      <c r="K14" s="20"/>
      <c r="L14" s="42"/>
      <c r="M14" s="23"/>
      <c r="N14" s="23"/>
      <c r="O14" s="23"/>
      <c r="R14" s="88"/>
      <c r="S14" s="16"/>
      <c r="T14" s="108"/>
    </row>
    <row r="15" spans="1:20" x14ac:dyDescent="0.35">
      <c r="A15" s="16">
        <v>2</v>
      </c>
      <c r="B15" s="16"/>
      <c r="C15" s="16"/>
      <c r="D15" s="16"/>
      <c r="E15" s="19"/>
      <c r="F15" s="16"/>
      <c r="G15" s="16"/>
      <c r="H15"/>
      <c r="I15" s="21"/>
      <c r="J15" s="22"/>
      <c r="K15" s="22"/>
      <c r="L15" s="42"/>
      <c r="M15" s="24"/>
      <c r="N15" s="24"/>
      <c r="O15" s="24"/>
      <c r="R15" s="88"/>
      <c r="S15" s="16"/>
      <c r="T15" s="16"/>
    </row>
    <row r="16" spans="1:20" x14ac:dyDescent="0.35">
      <c r="A16" s="16">
        <v>3</v>
      </c>
      <c r="B16" s="16"/>
      <c r="C16" s="16"/>
      <c r="D16" s="16"/>
      <c r="E16" s="19"/>
      <c r="F16" s="16"/>
      <c r="G16" s="16"/>
      <c r="H16"/>
      <c r="I16" s="21"/>
      <c r="J16" s="21"/>
      <c r="K16" s="21"/>
      <c r="L16" s="42"/>
      <c r="M16" s="24"/>
      <c r="N16" s="24"/>
      <c r="O16" s="24"/>
      <c r="R16" s="88"/>
      <c r="S16" s="16"/>
      <c r="T16" s="16"/>
    </row>
    <row r="17" spans="1:20" x14ac:dyDescent="0.35">
      <c r="A17" s="16">
        <v>4</v>
      </c>
      <c r="B17" s="16"/>
      <c r="C17" s="16"/>
      <c r="D17" s="16"/>
      <c r="E17" s="19"/>
      <c r="F17" s="16"/>
      <c r="G17" s="16"/>
      <c r="H17"/>
      <c r="I17" s="21"/>
      <c r="J17" s="22"/>
      <c r="K17" s="22"/>
      <c r="L17" s="42"/>
      <c r="M17" s="24"/>
      <c r="N17" s="24"/>
      <c r="O17" s="24"/>
      <c r="R17" s="88"/>
      <c r="S17" s="16"/>
      <c r="T17" s="16"/>
    </row>
    <row r="18" spans="1:20" x14ac:dyDescent="0.35">
      <c r="A18" s="16">
        <v>5</v>
      </c>
      <c r="B18" s="16"/>
      <c r="C18" s="16"/>
      <c r="D18" s="16"/>
      <c r="E18" s="19"/>
      <c r="F18" s="16"/>
      <c r="G18" s="16"/>
      <c r="H18"/>
      <c r="I18" s="21"/>
      <c r="J18" s="21"/>
      <c r="K18" s="22"/>
      <c r="L18" s="42"/>
      <c r="M18" s="24"/>
      <c r="N18" s="24"/>
      <c r="O18" s="24"/>
      <c r="R18" s="88"/>
      <c r="S18" s="16"/>
      <c r="T18" s="16"/>
    </row>
    <row r="19" spans="1:20" x14ac:dyDescent="0.35">
      <c r="A19" s="16">
        <v>6</v>
      </c>
      <c r="B19" s="16"/>
      <c r="C19" s="16"/>
      <c r="D19" s="16"/>
      <c r="E19" s="19"/>
      <c r="F19" s="16"/>
      <c r="G19" s="16"/>
      <c r="H19"/>
      <c r="I19" s="21"/>
      <c r="J19" s="21"/>
      <c r="K19" s="22"/>
      <c r="L19" s="42"/>
      <c r="M19" s="24"/>
      <c r="N19" s="24"/>
      <c r="O19" s="24"/>
      <c r="R19" s="21"/>
      <c r="S19" s="87"/>
      <c r="T19" s="16"/>
    </row>
    <row r="20" spans="1:20" x14ac:dyDescent="0.35">
      <c r="A20" s="16">
        <v>7</v>
      </c>
      <c r="B20" s="16"/>
      <c r="C20" s="16"/>
      <c r="D20" s="16"/>
      <c r="E20" s="19"/>
      <c r="F20" s="16"/>
      <c r="G20" s="16"/>
      <c r="H20"/>
      <c r="I20" s="21"/>
      <c r="J20" s="21"/>
      <c r="K20" s="21"/>
      <c r="L20" s="42"/>
      <c r="M20" s="24"/>
      <c r="N20" s="24"/>
      <c r="O20" s="24"/>
      <c r="R20" s="21"/>
      <c r="S20" s="87"/>
      <c r="T20" s="16"/>
    </row>
    <row r="21" spans="1:20" x14ac:dyDescent="0.35">
      <c r="A21" s="16">
        <v>8</v>
      </c>
      <c r="B21" s="16"/>
      <c r="C21" s="16"/>
      <c r="D21" s="16"/>
      <c r="E21" s="19"/>
      <c r="F21" s="16"/>
      <c r="G21" s="16"/>
      <c r="H21"/>
      <c r="I21" s="21"/>
      <c r="J21" s="21"/>
      <c r="K21" s="21"/>
      <c r="L21" s="42"/>
      <c r="M21" s="24"/>
      <c r="N21" s="24"/>
      <c r="O21" s="24"/>
      <c r="R21" s="21"/>
      <c r="S21" s="87"/>
      <c r="T21" s="16"/>
    </row>
    <row r="22" spans="1:20" x14ac:dyDescent="0.35">
      <c r="A22" s="16">
        <v>9</v>
      </c>
      <c r="B22" s="16"/>
      <c r="C22" s="16"/>
      <c r="D22" s="16"/>
      <c r="E22" s="19"/>
      <c r="F22" s="16"/>
      <c r="G22" s="16"/>
      <c r="H22"/>
      <c r="I22" s="21"/>
      <c r="J22" s="21"/>
      <c r="K22" s="22"/>
      <c r="L22" s="42"/>
      <c r="M22" s="24"/>
      <c r="N22" s="24"/>
      <c r="O22" s="24"/>
      <c r="R22" s="21"/>
      <c r="S22" s="87"/>
      <c r="T22" s="16"/>
    </row>
    <row r="23" spans="1:20" x14ac:dyDescent="0.35">
      <c r="A23" s="16">
        <v>10</v>
      </c>
      <c r="B23" s="16"/>
      <c r="C23" s="16"/>
      <c r="D23" s="16"/>
      <c r="E23" s="19"/>
      <c r="F23" s="16"/>
      <c r="G23" s="16"/>
      <c r="H23"/>
      <c r="I23" s="21"/>
      <c r="J23" s="21"/>
      <c r="K23" s="21"/>
      <c r="L23" s="42"/>
      <c r="M23" s="24"/>
      <c r="N23" s="24"/>
      <c r="O23" s="24"/>
      <c r="R23" s="21"/>
      <c r="S23" s="87"/>
      <c r="T23" s="16"/>
    </row>
    <row r="24" spans="1:20" x14ac:dyDescent="0.35">
      <c r="A24" s="16">
        <v>11</v>
      </c>
      <c r="B24" s="16"/>
      <c r="C24" s="16"/>
      <c r="D24" s="16"/>
      <c r="E24" s="19"/>
      <c r="F24" s="16"/>
      <c r="G24" s="16"/>
      <c r="H24"/>
      <c r="I24" s="21"/>
      <c r="J24" s="21"/>
      <c r="K24" s="22"/>
      <c r="L24" s="42"/>
      <c r="M24" s="24"/>
      <c r="N24" s="24"/>
      <c r="O24" s="24"/>
      <c r="R24" s="21"/>
      <c r="S24" s="87"/>
      <c r="T24" s="16"/>
    </row>
    <row r="25" spans="1:20" x14ac:dyDescent="0.35">
      <c r="A25" s="16">
        <v>12</v>
      </c>
      <c r="B25" s="16"/>
      <c r="C25" s="16"/>
      <c r="D25" s="16"/>
      <c r="E25" s="19"/>
      <c r="F25" s="16"/>
      <c r="G25" s="16"/>
      <c r="H25"/>
      <c r="I25" s="21"/>
      <c r="J25" s="21"/>
      <c r="K25" s="22"/>
      <c r="L25" s="42"/>
      <c r="M25" s="24"/>
      <c r="N25" s="24"/>
      <c r="O25" s="24"/>
      <c r="R25" s="21"/>
      <c r="S25" s="87"/>
      <c r="T25" s="16"/>
    </row>
    <row r="26" spans="1:20" x14ac:dyDescent="0.35">
      <c r="A26" s="16">
        <v>13</v>
      </c>
      <c r="B26" s="16"/>
      <c r="C26" s="16"/>
      <c r="D26" s="16"/>
      <c r="E26" s="19"/>
      <c r="F26" s="16"/>
      <c r="G26" s="16"/>
      <c r="H26"/>
      <c r="I26" s="21"/>
      <c r="J26" s="21"/>
      <c r="K26" s="22"/>
      <c r="L26" s="42"/>
      <c r="M26" s="24"/>
      <c r="N26" s="24"/>
      <c r="O26" s="24"/>
      <c r="R26" s="21"/>
      <c r="S26" s="87"/>
      <c r="T26" s="16"/>
    </row>
    <row r="27" spans="1:20" x14ac:dyDescent="0.35">
      <c r="A27" s="16">
        <v>14</v>
      </c>
      <c r="B27" s="16"/>
      <c r="C27" s="16"/>
      <c r="D27" s="16"/>
      <c r="E27" s="19"/>
      <c r="F27" s="16"/>
      <c r="G27" s="16"/>
      <c r="H27"/>
      <c r="I27" s="21"/>
      <c r="J27" s="21"/>
      <c r="K27" s="22"/>
      <c r="L27" s="42"/>
      <c r="M27" s="24"/>
      <c r="N27" s="24"/>
      <c r="O27" s="24"/>
      <c r="R27" s="21"/>
      <c r="S27" s="87"/>
      <c r="T27" s="16"/>
    </row>
    <row r="28" spans="1:20" x14ac:dyDescent="0.35">
      <c r="A28" s="16">
        <v>15</v>
      </c>
      <c r="B28" s="16"/>
      <c r="C28" s="16"/>
      <c r="D28" s="16"/>
      <c r="E28" s="19"/>
      <c r="F28" s="16"/>
      <c r="G28" s="16"/>
      <c r="H28"/>
      <c r="I28" s="21"/>
      <c r="J28" s="21"/>
      <c r="K28" s="22"/>
      <c r="L28" s="42"/>
      <c r="M28" s="24"/>
      <c r="N28" s="24"/>
      <c r="O28" s="24"/>
      <c r="R28" s="21"/>
      <c r="S28" s="87"/>
      <c r="T28" s="16"/>
    </row>
    <row r="29" spans="1:20" x14ac:dyDescent="0.35">
      <c r="A29" s="16">
        <v>16</v>
      </c>
      <c r="B29" s="16"/>
      <c r="C29" s="16"/>
      <c r="D29" s="16"/>
      <c r="E29" s="19"/>
      <c r="F29" s="16"/>
      <c r="G29" s="16"/>
      <c r="H29"/>
      <c r="I29" s="21"/>
      <c r="J29" s="21"/>
      <c r="K29" s="22"/>
      <c r="L29" s="42"/>
      <c r="M29" s="24"/>
      <c r="N29" s="24"/>
      <c r="O29" s="24"/>
      <c r="R29" s="21"/>
      <c r="S29" s="87"/>
      <c r="T29" s="16"/>
    </row>
    <row r="30" spans="1:20" x14ac:dyDescent="0.35">
      <c r="A30" s="16">
        <v>17</v>
      </c>
      <c r="B30" s="16"/>
      <c r="C30" s="16"/>
      <c r="D30" s="16"/>
      <c r="E30" s="19"/>
      <c r="F30" s="16"/>
      <c r="G30" s="16"/>
      <c r="H30"/>
      <c r="I30" s="21"/>
      <c r="J30" s="21"/>
      <c r="K30" s="21"/>
      <c r="L30" s="42"/>
      <c r="M30" s="24"/>
      <c r="N30" s="24"/>
      <c r="O30" s="24"/>
      <c r="R30" s="21"/>
      <c r="S30" s="87"/>
      <c r="T30" s="16"/>
    </row>
    <row r="31" spans="1:20" x14ac:dyDescent="0.35">
      <c r="A31" s="16">
        <v>18</v>
      </c>
      <c r="B31" s="16"/>
      <c r="C31" s="16"/>
      <c r="D31" s="16"/>
      <c r="E31" s="19"/>
      <c r="F31" s="16"/>
      <c r="G31" s="16"/>
      <c r="H31"/>
      <c r="I31" s="21"/>
      <c r="J31" s="21"/>
      <c r="K31" s="21"/>
      <c r="L31" s="42"/>
      <c r="M31" s="24"/>
      <c r="N31" s="24"/>
      <c r="O31" s="24"/>
      <c r="R31" s="21"/>
      <c r="S31" s="87"/>
      <c r="T31" s="16"/>
    </row>
    <row r="32" spans="1:20" x14ac:dyDescent="0.35">
      <c r="A32" s="16">
        <v>19</v>
      </c>
      <c r="B32" s="16"/>
      <c r="C32" s="16"/>
      <c r="D32" s="16"/>
      <c r="E32" s="19"/>
      <c r="F32" s="16"/>
      <c r="G32" s="16"/>
      <c r="H32"/>
      <c r="I32" s="21"/>
      <c r="J32" s="21"/>
      <c r="K32" s="22"/>
      <c r="L32" s="42"/>
      <c r="M32" s="24"/>
      <c r="N32" s="24"/>
      <c r="O32" s="24"/>
      <c r="R32" s="21"/>
      <c r="S32" s="87"/>
      <c r="T32" s="16"/>
    </row>
    <row r="33" spans="1:20" x14ac:dyDescent="0.35">
      <c r="A33" s="45">
        <v>20</v>
      </c>
      <c r="B33" s="16"/>
      <c r="C33" s="16"/>
      <c r="D33" s="16"/>
      <c r="E33" s="19"/>
      <c r="F33" s="16"/>
      <c r="G33" s="16"/>
      <c r="H33"/>
      <c r="I33" s="21"/>
      <c r="J33" s="21"/>
      <c r="K33" s="21"/>
      <c r="L33" s="42"/>
      <c r="M33" s="24"/>
      <c r="N33" s="69"/>
      <c r="O33" s="24"/>
      <c r="R33" s="21"/>
      <c r="S33" s="87"/>
      <c r="T33" s="16"/>
    </row>
    <row r="34" spans="1:20" x14ac:dyDescent="0.35">
      <c r="A34" s="45" t="s">
        <v>27</v>
      </c>
    </row>
    <row r="35" spans="1:20" x14ac:dyDescent="0.35">
      <c r="A35" s="45"/>
    </row>
    <row r="36" spans="1:20" ht="14.5" customHeight="1" x14ac:dyDescent="0.35">
      <c r="A36" s="48" t="s">
        <v>28</v>
      </c>
      <c r="B36" s="48"/>
      <c r="C36" s="48"/>
      <c r="D36" s="47"/>
      <c r="E36" s="47"/>
      <c r="F36" s="47"/>
      <c r="G36" s="47"/>
      <c r="J36" s="49"/>
      <c r="K36" s="49"/>
      <c r="L36" s="43"/>
      <c r="M36" s="49"/>
      <c r="N36" s="49"/>
      <c r="O36" s="49"/>
      <c r="P36" s="49"/>
    </row>
    <row r="37" spans="1:20" x14ac:dyDescent="0.35">
      <c r="A37" s="168" t="s">
        <v>13</v>
      </c>
      <c r="B37" s="168"/>
      <c r="C37" s="30">
        <f>COUNTIF('SHEET 20'!D14:D33,"staff")</f>
        <v>0</v>
      </c>
      <c r="D37" s="30"/>
      <c r="E37" s="30"/>
      <c r="L37" s="42"/>
      <c r="N37" s="34"/>
      <c r="P37" s="34"/>
    </row>
    <row r="38" spans="1:20" x14ac:dyDescent="0.35">
      <c r="A38" s="168" t="s">
        <v>14</v>
      </c>
      <c r="B38" s="168"/>
      <c r="C38" s="30">
        <f>COUNTIF('SHEET 20'!D14:D33,"student")</f>
        <v>0</v>
      </c>
      <c r="D38" s="30"/>
      <c r="E38" s="30"/>
      <c r="K38" s="9"/>
      <c r="L38" s="9"/>
      <c r="M38" s="9"/>
      <c r="N38" s="9"/>
      <c r="O38" s="9"/>
      <c r="P38" s="9"/>
      <c r="Q38" s="9"/>
      <c r="R38" s="9"/>
      <c r="S38" s="9"/>
    </row>
    <row r="39" spans="1:20" x14ac:dyDescent="0.35">
      <c r="A39" s="168" t="s">
        <v>15</v>
      </c>
      <c r="B39" s="168"/>
      <c r="C39" s="30">
        <f>COUNTIF('SHEET 20'!D14:D33,"hoteling")</f>
        <v>0</v>
      </c>
      <c r="D39" s="30"/>
      <c r="E39" s="30"/>
      <c r="K39" s="9"/>
      <c r="L39" s="9"/>
      <c r="M39" s="9"/>
      <c r="N39" s="9"/>
      <c r="O39" s="9"/>
      <c r="P39" s="9"/>
      <c r="Q39" s="9"/>
      <c r="R39" s="9"/>
      <c r="S39" s="9"/>
    </row>
    <row r="40" spans="1:20" ht="14.5" customHeight="1" x14ac:dyDescent="0.35">
      <c r="K40" s="9"/>
      <c r="L40" s="9"/>
      <c r="M40" s="9"/>
      <c r="N40" s="9"/>
      <c r="O40" s="9"/>
      <c r="P40" s="9"/>
      <c r="Q40" s="9"/>
      <c r="R40" s="9"/>
      <c r="S40" s="9"/>
    </row>
    <row r="41" spans="1:20" x14ac:dyDescent="0.35">
      <c r="A41" s="175" t="s">
        <v>29</v>
      </c>
      <c r="B41" s="175"/>
      <c r="C41" s="175"/>
      <c r="K41" s="9"/>
      <c r="L41" s="9"/>
      <c r="M41" s="9"/>
      <c r="N41" s="9"/>
      <c r="O41" s="9"/>
      <c r="P41" s="9"/>
      <c r="Q41" s="9"/>
      <c r="R41" s="9"/>
      <c r="S41" s="9"/>
    </row>
    <row r="42" spans="1:20" x14ac:dyDescent="0.35">
      <c r="A42" s="50" t="s">
        <v>19</v>
      </c>
      <c r="C42">
        <f>COUNTIF('SHEET 20'!I14:I33,"NO")</f>
        <v>0</v>
      </c>
      <c r="K42" s="9"/>
      <c r="L42" s="9"/>
      <c r="M42" s="9"/>
      <c r="N42" s="9"/>
      <c r="O42" s="9"/>
      <c r="P42" s="9"/>
      <c r="Q42" s="9"/>
      <c r="R42" s="9"/>
      <c r="S42" s="9"/>
    </row>
    <row r="43" spans="1:20" x14ac:dyDescent="0.35">
      <c r="A43" s="50" t="s">
        <v>18</v>
      </c>
      <c r="C43">
        <f>COUNTIF('SHEET 20'!I14:I33,"YES")</f>
        <v>0</v>
      </c>
      <c r="K43" s="9"/>
      <c r="L43" s="9"/>
      <c r="M43" s="9"/>
      <c r="N43" s="9"/>
      <c r="O43" s="9"/>
      <c r="P43" s="9"/>
      <c r="Q43" s="9"/>
      <c r="R43" s="9"/>
      <c r="S43" s="9"/>
    </row>
    <row r="44" spans="1:20" x14ac:dyDescent="0.35">
      <c r="K44" s="9"/>
      <c r="L44" s="9"/>
      <c r="M44" s="9"/>
      <c r="N44" s="9"/>
      <c r="O44" s="9"/>
      <c r="P44" s="9"/>
      <c r="Q44" s="9"/>
      <c r="R44" s="9"/>
      <c r="S44" s="9"/>
    </row>
    <row r="45" spans="1:20" ht="14.5" customHeight="1" x14ac:dyDescent="0.35">
      <c r="A45" s="51" t="s">
        <v>21</v>
      </c>
      <c r="B45" s="51"/>
      <c r="C45" s="51"/>
      <c r="K45" s="9"/>
      <c r="L45" s="9"/>
      <c r="M45" s="9"/>
      <c r="N45" s="9"/>
      <c r="O45" s="9"/>
      <c r="P45" s="9"/>
      <c r="Q45" s="9"/>
      <c r="R45" s="9"/>
      <c r="S45" s="9"/>
    </row>
    <row r="46" spans="1:20" x14ac:dyDescent="0.35">
      <c r="A46" s="50" t="s">
        <v>30</v>
      </c>
      <c r="C46" s="52">
        <f>COUNTA('SHEET 20'!N14:N33)</f>
        <v>0</v>
      </c>
      <c r="E46" s="49"/>
      <c r="F46" s="49"/>
      <c r="G46" s="49"/>
      <c r="H46" s="49"/>
      <c r="I46" s="49"/>
      <c r="K46" s="9"/>
      <c r="L46" s="9"/>
      <c r="M46" s="9"/>
      <c r="N46" s="9"/>
      <c r="O46" s="9"/>
      <c r="P46" s="9"/>
      <c r="Q46" s="9"/>
      <c r="R46" s="9"/>
      <c r="S46" s="9"/>
    </row>
    <row r="47" spans="1:20" x14ac:dyDescent="0.35">
      <c r="A47" s="164" t="s">
        <v>31</v>
      </c>
      <c r="B47" s="164"/>
      <c r="C47" s="52">
        <f>COUNTA('SHEET 20'!O14:O33)</f>
        <v>0</v>
      </c>
      <c r="E47" s="49"/>
      <c r="F47" s="49"/>
      <c r="G47" s="49"/>
      <c r="H47" s="49"/>
      <c r="I47" s="49"/>
      <c r="K47" s="9"/>
      <c r="L47" s="9"/>
      <c r="M47" s="9"/>
      <c r="N47" s="9"/>
      <c r="O47" s="9"/>
      <c r="P47" s="9"/>
      <c r="Q47" s="9"/>
      <c r="R47" s="9"/>
      <c r="S47" s="9"/>
    </row>
    <row r="48" spans="1:20" x14ac:dyDescent="0.35">
      <c r="E48" s="49"/>
      <c r="F48" s="49"/>
      <c r="G48" s="49"/>
      <c r="H48" s="49"/>
      <c r="I48" s="49"/>
      <c r="K48" s="9"/>
      <c r="L48" s="9"/>
      <c r="M48" s="9"/>
      <c r="N48" s="9"/>
      <c r="O48" s="9"/>
      <c r="P48" s="9"/>
      <c r="Q48" s="9"/>
      <c r="R48" s="9"/>
      <c r="S48" s="9"/>
    </row>
    <row r="49" spans="5:19" x14ac:dyDescent="0.35">
      <c r="E49" s="49"/>
      <c r="F49" s="49"/>
      <c r="G49" s="49"/>
      <c r="H49" s="49"/>
      <c r="I49" s="49"/>
      <c r="K49" s="9"/>
      <c r="L49" s="9"/>
      <c r="M49" s="9"/>
      <c r="N49" s="9"/>
      <c r="O49" s="9"/>
      <c r="P49" s="9"/>
      <c r="Q49" s="9"/>
      <c r="R49" s="9"/>
      <c r="S49" s="9"/>
    </row>
    <row r="50" spans="5:19" x14ac:dyDescent="0.35">
      <c r="E50" s="49"/>
      <c r="F50" s="49"/>
      <c r="G50" s="49"/>
      <c r="H50" s="49"/>
      <c r="I50" s="49"/>
      <c r="K50" s="9"/>
      <c r="L50" s="9"/>
      <c r="M50" s="9"/>
      <c r="N50" s="9"/>
      <c r="O50" s="9"/>
      <c r="P50" s="9"/>
      <c r="Q50" s="9"/>
      <c r="R50" s="9"/>
      <c r="S50" s="9"/>
    </row>
    <row r="51" spans="5:19" x14ac:dyDescent="0.35">
      <c r="E51" s="49"/>
      <c r="F51" s="49"/>
      <c r="G51" s="49"/>
      <c r="H51" s="49"/>
      <c r="I51" s="49"/>
      <c r="K51" s="9"/>
      <c r="L51" s="9"/>
      <c r="M51" s="9"/>
      <c r="N51" s="9"/>
      <c r="O51" s="9"/>
      <c r="P51" s="9"/>
      <c r="Q51" s="9"/>
      <c r="R51" s="9"/>
      <c r="S51" s="9"/>
    </row>
    <row r="52" spans="5:19" x14ac:dyDescent="0.35">
      <c r="E52" s="49"/>
      <c r="F52" s="49"/>
      <c r="G52" s="49"/>
      <c r="H52" s="49"/>
      <c r="I52" s="49"/>
      <c r="K52" s="9"/>
      <c r="L52" s="9"/>
      <c r="M52" s="9"/>
      <c r="N52" s="9"/>
      <c r="O52" s="9"/>
      <c r="P52" s="9"/>
      <c r="Q52" s="9"/>
      <c r="R52" s="9"/>
      <c r="S52" s="9"/>
    </row>
    <row r="53" spans="5:19" x14ac:dyDescent="0.35">
      <c r="K53" s="9"/>
      <c r="L53" s="9"/>
      <c r="M53" s="9"/>
      <c r="N53" s="9"/>
      <c r="O53" s="9"/>
      <c r="P53" s="9"/>
      <c r="Q53" s="9"/>
      <c r="R53" s="9"/>
      <c r="S53" s="9"/>
    </row>
    <row r="54" spans="5:19" x14ac:dyDescent="0.35">
      <c r="K54" s="9"/>
      <c r="L54" s="9"/>
      <c r="M54" s="9"/>
      <c r="N54" s="9"/>
      <c r="O54" s="9"/>
      <c r="P54" s="9"/>
      <c r="Q54" s="9"/>
      <c r="R54" s="9"/>
      <c r="S54" s="9"/>
    </row>
    <row r="55" spans="5:19" x14ac:dyDescent="0.35">
      <c r="K55" s="9"/>
      <c r="L55" s="9"/>
      <c r="M55" s="9"/>
      <c r="N55" s="9"/>
      <c r="O55" s="9"/>
      <c r="P55" s="9"/>
      <c r="Q55" s="9"/>
      <c r="R55" s="9"/>
      <c r="S55" s="9"/>
    </row>
    <row r="56" spans="5:19" x14ac:dyDescent="0.35">
      <c r="K56" s="9"/>
      <c r="L56" s="9"/>
      <c r="M56" s="9"/>
      <c r="N56" s="9"/>
      <c r="O56" s="9"/>
      <c r="P56" s="9"/>
      <c r="Q56" s="9"/>
      <c r="R56" s="9"/>
      <c r="S56" s="9"/>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2:T2"/>
    <mergeCell ref="R12:T12"/>
    <mergeCell ref="A38:B38"/>
    <mergeCell ref="A39:B39"/>
    <mergeCell ref="A41:C41"/>
    <mergeCell ref="F12:G12"/>
    <mergeCell ref="I12:K12"/>
    <mergeCell ref="M12:O12"/>
    <mergeCell ref="A4:D4"/>
    <mergeCell ref="A5:D5"/>
    <mergeCell ref="A6:D6"/>
    <mergeCell ref="A7:D7"/>
    <mergeCell ref="A9:D9"/>
    <mergeCell ref="A47:B47"/>
    <mergeCell ref="A10:D10"/>
    <mergeCell ref="A12:E12"/>
    <mergeCell ref="A37:B37"/>
  </mergeCells>
  <dataValidations count="3">
    <dataValidation allowBlank="1" showDropDown="1" showInputMessage="1" showErrorMessage="1" sqref="E14:F33" xr:uid="{6FB9CB21-5E17-0544-8F2F-80AD3BFCBC9C}"/>
    <dataValidation type="list" allowBlank="1" showInputMessage="1" showErrorMessage="1" sqref="D83:E102 D14:D33" xr:uid="{69AA1B2C-ECB0-4A9C-9469-51D3B3790081}">
      <formula1>"STAFF, STUDENT, HOTELING"</formula1>
    </dataValidation>
    <dataValidation type="list" allowBlank="1" showInputMessage="1" showErrorMessage="1" sqref="I14:I33" xr:uid="{B8CAEB48-11A1-AA45-8903-29E75442E8D9}">
      <formula1>"YES, NO"</formula1>
    </dataValidation>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6F239-8424-4472-87DF-6102A1234AEF}">
  <dimension ref="A1:D154"/>
  <sheetViews>
    <sheetView tabSelected="1" zoomScaleNormal="90" workbookViewId="0">
      <selection sqref="A1:D1"/>
    </sheetView>
  </sheetViews>
  <sheetFormatPr defaultRowHeight="14.5" x14ac:dyDescent="0.35"/>
  <cols>
    <col min="1" max="1" width="29.7265625" customWidth="1"/>
    <col min="2" max="2" width="17" customWidth="1"/>
    <col min="3" max="3" width="19" customWidth="1"/>
    <col min="4" max="4" width="26.08984375" customWidth="1"/>
  </cols>
  <sheetData>
    <row r="1" spans="1:4" x14ac:dyDescent="0.35">
      <c r="A1" s="177" t="s">
        <v>74</v>
      </c>
      <c r="B1" s="177"/>
      <c r="C1" s="177"/>
      <c r="D1" s="177"/>
    </row>
    <row r="2" spans="1:4" x14ac:dyDescent="0.35">
      <c r="A2" s="178" t="s">
        <v>76</v>
      </c>
      <c r="B2" s="178"/>
      <c r="C2" s="178"/>
      <c r="D2" s="178"/>
    </row>
    <row r="3" spans="1:4" x14ac:dyDescent="0.35">
      <c r="A3" s="179" t="s">
        <v>75</v>
      </c>
      <c r="B3" s="179"/>
      <c r="C3" s="179"/>
      <c r="D3" s="179"/>
    </row>
    <row r="4" spans="1:4" x14ac:dyDescent="0.35">
      <c r="A4" s="179" t="s">
        <v>1</v>
      </c>
      <c r="B4" s="179"/>
      <c r="C4" s="179"/>
      <c r="D4" s="179"/>
    </row>
    <row r="5" spans="1:4" ht="21" x14ac:dyDescent="0.35">
      <c r="A5" s="25"/>
      <c r="B5" s="17"/>
      <c r="C5" s="17"/>
      <c r="D5" s="18"/>
    </row>
    <row r="6" spans="1:4" x14ac:dyDescent="0.35">
      <c r="A6" s="163" t="s">
        <v>4</v>
      </c>
      <c r="B6" s="163"/>
      <c r="C6" s="163"/>
      <c r="D6" s="163"/>
    </row>
    <row r="7" spans="1:4" x14ac:dyDescent="0.35">
      <c r="A7" s="163" t="s">
        <v>3</v>
      </c>
      <c r="B7" s="163"/>
      <c r="C7" s="163"/>
      <c r="D7" s="163"/>
    </row>
    <row r="12" spans="1:4" x14ac:dyDescent="0.35">
      <c r="A12" s="194" t="s">
        <v>61</v>
      </c>
      <c r="B12" s="194"/>
      <c r="C12" s="194"/>
      <c r="D12" s="195"/>
    </row>
    <row r="13" spans="1:4" x14ac:dyDescent="0.35">
      <c r="A13" s="11" t="s">
        <v>62</v>
      </c>
      <c r="B13" s="11" t="s">
        <v>63</v>
      </c>
      <c r="C13" s="11" t="s">
        <v>64</v>
      </c>
      <c r="D13" s="11" t="s">
        <v>73</v>
      </c>
    </row>
    <row r="14" spans="1:4" ht="15.5" x14ac:dyDescent="0.35">
      <c r="A14" s="117"/>
      <c r="B14" s="118"/>
      <c r="C14" s="119"/>
      <c r="D14" s="120"/>
    </row>
    <row r="15" spans="1:4" ht="15.5" x14ac:dyDescent="0.35">
      <c r="A15" s="117"/>
      <c r="B15" s="118"/>
      <c r="C15" s="119"/>
      <c r="D15" s="120"/>
    </row>
    <row r="16" spans="1:4" ht="15.5" x14ac:dyDescent="0.35">
      <c r="A16" s="117"/>
      <c r="B16" s="118"/>
      <c r="C16" s="119"/>
      <c r="D16" s="120"/>
    </row>
    <row r="17" spans="1:4" ht="15.5" x14ac:dyDescent="0.35">
      <c r="A17" s="117"/>
      <c r="B17" s="118"/>
      <c r="C17" s="119"/>
      <c r="D17" s="120"/>
    </row>
    <row r="18" spans="1:4" ht="15.5" x14ac:dyDescent="0.35">
      <c r="A18" s="117"/>
      <c r="B18" s="118"/>
      <c r="C18" s="119"/>
      <c r="D18" s="120"/>
    </row>
    <row r="19" spans="1:4" ht="15.5" x14ac:dyDescent="0.35">
      <c r="A19" s="117"/>
      <c r="B19" s="118"/>
      <c r="C19" s="119"/>
      <c r="D19" s="120"/>
    </row>
    <row r="20" spans="1:4" ht="15.5" x14ac:dyDescent="0.35">
      <c r="A20" s="117"/>
      <c r="B20" s="118"/>
      <c r="C20" s="119"/>
      <c r="D20" s="120"/>
    </row>
    <row r="22" spans="1:4" ht="15.5" x14ac:dyDescent="0.35">
      <c r="A22" s="121"/>
      <c r="B22" s="122"/>
      <c r="C22" s="122"/>
      <c r="D22" s="120"/>
    </row>
    <row r="23" spans="1:4" ht="15.5" x14ac:dyDescent="0.35">
      <c r="A23" s="121"/>
      <c r="B23" s="122"/>
      <c r="C23" s="122"/>
      <c r="D23" s="120"/>
    </row>
    <row r="24" spans="1:4" ht="15.5" x14ac:dyDescent="0.35">
      <c r="A24" s="121"/>
      <c r="B24" s="122"/>
      <c r="C24" s="122"/>
      <c r="D24" s="120"/>
    </row>
    <row r="25" spans="1:4" ht="15.5" x14ac:dyDescent="0.35">
      <c r="A25" s="121"/>
      <c r="B25" s="122"/>
      <c r="C25" s="122"/>
      <c r="D25" s="120"/>
    </row>
    <row r="26" spans="1:4" ht="15.5" x14ac:dyDescent="0.35">
      <c r="A26" s="121"/>
      <c r="B26" s="122"/>
      <c r="C26" s="122"/>
      <c r="D26" s="120"/>
    </row>
    <row r="27" spans="1:4" ht="15.5" x14ac:dyDescent="0.35">
      <c r="A27" s="121"/>
      <c r="B27" s="122"/>
      <c r="C27" s="122"/>
      <c r="D27" s="120"/>
    </row>
    <row r="28" spans="1:4" ht="15.5" x14ac:dyDescent="0.35">
      <c r="A28" s="121"/>
      <c r="B28" s="122"/>
      <c r="C28" s="122"/>
      <c r="D28" s="120"/>
    </row>
    <row r="29" spans="1:4" ht="15.5" x14ac:dyDescent="0.35">
      <c r="A29" s="121"/>
      <c r="B29" s="122"/>
      <c r="C29" s="122"/>
      <c r="D29" s="120"/>
    </row>
    <row r="30" spans="1:4" ht="15.5" x14ac:dyDescent="0.35">
      <c r="A30" s="121"/>
      <c r="B30" s="122"/>
      <c r="C30" s="122"/>
      <c r="D30" s="120"/>
    </row>
    <row r="31" spans="1:4" ht="15.5" x14ac:dyDescent="0.35">
      <c r="A31" s="121"/>
      <c r="B31" s="122"/>
      <c r="C31" s="122"/>
      <c r="D31" s="120"/>
    </row>
    <row r="32" spans="1:4" ht="15.5" x14ac:dyDescent="0.35">
      <c r="A32" s="121"/>
      <c r="B32" s="122"/>
      <c r="C32" s="122"/>
      <c r="D32" s="120"/>
    </row>
    <row r="33" spans="1:4" ht="15.5" x14ac:dyDescent="0.35">
      <c r="A33" s="121"/>
      <c r="B33" s="122"/>
      <c r="C33" s="122"/>
      <c r="D33" s="120"/>
    </row>
    <row r="34" spans="1:4" ht="15.5" x14ac:dyDescent="0.35">
      <c r="A34" s="121"/>
      <c r="B34" s="122"/>
      <c r="C34" s="122"/>
      <c r="D34" s="120"/>
    </row>
    <row r="35" spans="1:4" ht="15.5" x14ac:dyDescent="0.35">
      <c r="A35" s="121"/>
      <c r="B35" s="122"/>
      <c r="C35" s="122"/>
      <c r="D35" s="120"/>
    </row>
    <row r="36" spans="1:4" ht="15.5" x14ac:dyDescent="0.35">
      <c r="A36" s="121"/>
      <c r="B36" s="122"/>
      <c r="C36" s="122"/>
      <c r="D36" s="120"/>
    </row>
    <row r="37" spans="1:4" ht="15.5" x14ac:dyDescent="0.35">
      <c r="A37" s="121"/>
      <c r="B37" s="122"/>
      <c r="C37" s="122"/>
      <c r="D37" s="120"/>
    </row>
    <row r="38" spans="1:4" ht="15.5" x14ac:dyDescent="0.35">
      <c r="A38" s="121"/>
      <c r="B38" s="122"/>
      <c r="C38" s="122"/>
      <c r="D38" s="120"/>
    </row>
    <row r="39" spans="1:4" ht="15.5" x14ac:dyDescent="0.35">
      <c r="A39" s="121"/>
      <c r="B39" s="122"/>
      <c r="C39" s="122"/>
      <c r="D39" s="120"/>
    </row>
    <row r="40" spans="1:4" ht="15.5" x14ac:dyDescent="0.35">
      <c r="A40" s="121"/>
      <c r="B40" s="122"/>
      <c r="C40" s="122"/>
      <c r="D40" s="120"/>
    </row>
    <row r="41" spans="1:4" ht="15.5" x14ac:dyDescent="0.35">
      <c r="A41" s="121"/>
      <c r="B41" s="122"/>
      <c r="C41" s="122"/>
      <c r="D41" s="120"/>
    </row>
    <row r="42" spans="1:4" ht="15.5" x14ac:dyDescent="0.35">
      <c r="A42" s="121"/>
      <c r="B42" s="122"/>
      <c r="C42" s="122"/>
      <c r="D42" s="120"/>
    </row>
    <row r="43" spans="1:4" ht="15.5" x14ac:dyDescent="0.35">
      <c r="A43" s="121"/>
      <c r="B43" s="122"/>
      <c r="C43" s="122"/>
      <c r="D43" s="120"/>
    </row>
    <row r="44" spans="1:4" ht="15.5" x14ac:dyDescent="0.35">
      <c r="A44" s="121"/>
      <c r="B44" s="122"/>
      <c r="C44" s="122"/>
      <c r="D44" s="120"/>
    </row>
    <row r="45" spans="1:4" ht="15.5" x14ac:dyDescent="0.35">
      <c r="A45" s="121"/>
      <c r="B45" s="122"/>
      <c r="C45" s="122"/>
      <c r="D45" s="120"/>
    </row>
    <row r="46" spans="1:4" ht="15.5" x14ac:dyDescent="0.35">
      <c r="A46" s="121"/>
      <c r="B46" s="122"/>
      <c r="C46" s="122"/>
      <c r="D46" s="120"/>
    </row>
    <row r="47" spans="1:4" ht="15.5" x14ac:dyDescent="0.35">
      <c r="A47" s="121"/>
      <c r="B47" s="122"/>
      <c r="C47" s="122"/>
      <c r="D47" s="120"/>
    </row>
    <row r="48" spans="1:4" ht="15.5" x14ac:dyDescent="0.35">
      <c r="A48" s="121"/>
      <c r="B48" s="122"/>
      <c r="C48" s="122"/>
      <c r="D48" s="120"/>
    </row>
    <row r="49" spans="1:4" ht="15.5" x14ac:dyDescent="0.35">
      <c r="A49" s="121"/>
      <c r="B49" s="148"/>
      <c r="C49" s="122"/>
      <c r="D49" s="120"/>
    </row>
    <row r="50" spans="1:4" ht="15.5" x14ac:dyDescent="0.35">
      <c r="A50" s="121"/>
      <c r="B50" s="122"/>
      <c r="C50" s="122"/>
      <c r="D50" s="120"/>
    </row>
    <row r="51" spans="1:4" ht="15.5" x14ac:dyDescent="0.35">
      <c r="A51" s="121"/>
      <c r="B51" s="122"/>
      <c r="C51" s="122"/>
      <c r="D51" s="120"/>
    </row>
    <row r="52" spans="1:4" ht="15.5" x14ac:dyDescent="0.35">
      <c r="A52" s="121"/>
      <c r="B52" s="149"/>
      <c r="C52" s="122"/>
      <c r="D52" s="120"/>
    </row>
    <row r="54" spans="1:4" ht="15.5" x14ac:dyDescent="0.35">
      <c r="A54" s="123"/>
      <c r="B54" s="119"/>
      <c r="C54" s="119"/>
      <c r="D54" s="120"/>
    </row>
    <row r="55" spans="1:4" ht="15.5" x14ac:dyDescent="0.35">
      <c r="A55" s="123"/>
      <c r="B55" s="119"/>
      <c r="C55" s="119"/>
      <c r="D55" s="120"/>
    </row>
    <row r="56" spans="1:4" ht="15.5" x14ac:dyDescent="0.35">
      <c r="A56" s="123"/>
      <c r="B56" s="119"/>
      <c r="C56" s="119"/>
      <c r="D56" s="120"/>
    </row>
    <row r="57" spans="1:4" ht="15.5" x14ac:dyDescent="0.35">
      <c r="A57" s="123"/>
      <c r="B57" s="119"/>
      <c r="C57" s="119"/>
      <c r="D57" s="120"/>
    </row>
    <row r="58" spans="1:4" ht="15.5" x14ac:dyDescent="0.35">
      <c r="A58" s="123"/>
      <c r="B58" s="119"/>
      <c r="C58" s="119"/>
      <c r="D58" s="124"/>
    </row>
    <row r="59" spans="1:4" ht="15.5" x14ac:dyDescent="0.35">
      <c r="A59" s="123"/>
      <c r="B59" s="119"/>
      <c r="C59" s="119"/>
      <c r="D59" s="120"/>
    </row>
    <row r="60" spans="1:4" ht="15.5" x14ac:dyDescent="0.35">
      <c r="A60" s="123"/>
      <c r="B60" s="119"/>
      <c r="C60" s="119"/>
      <c r="D60" s="120"/>
    </row>
    <row r="61" spans="1:4" ht="15.5" x14ac:dyDescent="0.35">
      <c r="A61" s="123"/>
      <c r="B61" s="119"/>
      <c r="C61" s="119"/>
      <c r="D61" s="120"/>
    </row>
    <row r="62" spans="1:4" ht="15.5" x14ac:dyDescent="0.35">
      <c r="A62" s="123"/>
      <c r="B62" s="119"/>
      <c r="C62" s="119"/>
      <c r="D62" s="120"/>
    </row>
    <row r="63" spans="1:4" ht="15.5" x14ac:dyDescent="0.35">
      <c r="A63" s="123"/>
      <c r="B63" s="119"/>
      <c r="C63" s="119"/>
      <c r="D63" s="120"/>
    </row>
    <row r="64" spans="1:4" ht="15.5" x14ac:dyDescent="0.35">
      <c r="A64" s="123"/>
      <c r="B64" s="119"/>
      <c r="C64" s="119"/>
      <c r="D64" s="120"/>
    </row>
    <row r="66" spans="1:4" ht="15.5" x14ac:dyDescent="0.35">
      <c r="A66" s="117"/>
      <c r="B66" s="118"/>
      <c r="C66" s="119"/>
      <c r="D66" s="120"/>
    </row>
    <row r="67" spans="1:4" ht="15.5" x14ac:dyDescent="0.35">
      <c r="A67" s="117"/>
      <c r="B67" s="118"/>
      <c r="C67" s="119"/>
      <c r="D67" s="120"/>
    </row>
    <row r="68" spans="1:4" ht="15.5" x14ac:dyDescent="0.35">
      <c r="A68" s="117"/>
      <c r="B68" s="118"/>
      <c r="C68" s="119"/>
      <c r="D68" s="120"/>
    </row>
    <row r="69" spans="1:4" ht="15.5" x14ac:dyDescent="0.35">
      <c r="A69" s="117"/>
      <c r="B69" s="118"/>
      <c r="C69" s="119"/>
      <c r="D69" s="120"/>
    </row>
    <row r="70" spans="1:4" ht="15.5" x14ac:dyDescent="0.35">
      <c r="A70" s="117"/>
      <c r="B70" s="118"/>
      <c r="C70" s="119"/>
      <c r="D70" s="120"/>
    </row>
    <row r="71" spans="1:4" ht="15.5" x14ac:dyDescent="0.35">
      <c r="A71" s="117"/>
      <c r="B71" s="118"/>
      <c r="C71" s="119"/>
      <c r="D71" s="120"/>
    </row>
    <row r="72" spans="1:4" ht="15.5" x14ac:dyDescent="0.35">
      <c r="A72" s="117"/>
      <c r="B72" s="118"/>
      <c r="C72" s="119"/>
      <c r="D72" s="120"/>
    </row>
    <row r="73" spans="1:4" ht="15.5" x14ac:dyDescent="0.35">
      <c r="A73" s="117"/>
      <c r="B73" s="118"/>
      <c r="C73" s="119"/>
      <c r="D73" s="120"/>
    </row>
    <row r="74" spans="1:4" ht="15.5" x14ac:dyDescent="0.35">
      <c r="A74" s="117"/>
      <c r="B74" s="118"/>
      <c r="C74" s="119"/>
      <c r="D74" s="120"/>
    </row>
    <row r="75" spans="1:4" ht="15.5" x14ac:dyDescent="0.35">
      <c r="A75" s="117"/>
      <c r="B75" s="118"/>
      <c r="C75" s="119"/>
      <c r="D75" s="120"/>
    </row>
    <row r="77" spans="1:4" ht="15.5" x14ac:dyDescent="0.35">
      <c r="A77" s="117"/>
      <c r="B77" s="118"/>
      <c r="C77" s="119"/>
      <c r="D77" s="120"/>
    </row>
    <row r="78" spans="1:4" ht="15.5" x14ac:dyDescent="0.35">
      <c r="A78" s="117"/>
      <c r="B78" s="118"/>
      <c r="C78" s="119"/>
      <c r="D78" s="120"/>
    </row>
    <row r="79" spans="1:4" ht="15.5" x14ac:dyDescent="0.35">
      <c r="A79" s="117"/>
      <c r="B79" s="118"/>
      <c r="C79" s="119"/>
      <c r="D79" s="120"/>
    </row>
    <row r="80" spans="1:4" ht="15.5" x14ac:dyDescent="0.35">
      <c r="A80" s="117"/>
      <c r="B80" s="118"/>
      <c r="C80" s="119"/>
      <c r="D80" s="120"/>
    </row>
    <row r="81" spans="1:4" ht="15.5" x14ac:dyDescent="0.35">
      <c r="A81" s="117"/>
      <c r="B81" s="118"/>
      <c r="C81" s="119"/>
      <c r="D81" s="120"/>
    </row>
    <row r="82" spans="1:4" ht="15.5" x14ac:dyDescent="0.35">
      <c r="A82" s="117"/>
      <c r="B82" s="118"/>
      <c r="C82" s="119"/>
      <c r="D82" s="120"/>
    </row>
    <row r="83" spans="1:4" ht="15.5" x14ac:dyDescent="0.35">
      <c r="A83" s="117"/>
      <c r="B83" s="118"/>
      <c r="C83" s="119"/>
      <c r="D83" s="120"/>
    </row>
    <row r="84" spans="1:4" ht="15.5" x14ac:dyDescent="0.35">
      <c r="A84" s="117"/>
      <c r="B84" s="118"/>
      <c r="C84" s="119"/>
      <c r="D84" s="120"/>
    </row>
    <row r="85" spans="1:4" ht="15.5" x14ac:dyDescent="0.35">
      <c r="A85" s="117"/>
      <c r="B85" s="118"/>
      <c r="C85" s="119"/>
      <c r="D85" s="120"/>
    </row>
    <row r="86" spans="1:4" ht="15.5" x14ac:dyDescent="0.35">
      <c r="A86" s="117"/>
      <c r="B86" s="118"/>
      <c r="C86" s="119"/>
      <c r="D86" s="120"/>
    </row>
    <row r="88" spans="1:4" ht="15.5" x14ac:dyDescent="0.35">
      <c r="A88" s="117"/>
      <c r="B88" s="118"/>
      <c r="C88" s="118"/>
      <c r="D88" s="120"/>
    </row>
    <row r="89" spans="1:4" ht="15.5" x14ac:dyDescent="0.35">
      <c r="A89" s="117"/>
      <c r="B89" s="118"/>
      <c r="C89" s="118"/>
      <c r="D89" s="120"/>
    </row>
    <row r="90" spans="1:4" ht="15.5" x14ac:dyDescent="0.35">
      <c r="A90" s="117"/>
      <c r="B90" s="118"/>
      <c r="C90" s="118"/>
      <c r="D90" s="120"/>
    </row>
    <row r="91" spans="1:4" ht="15.5" x14ac:dyDescent="0.35">
      <c r="A91" s="117"/>
      <c r="B91" s="118"/>
      <c r="C91" s="118"/>
      <c r="D91" s="120"/>
    </row>
    <row r="92" spans="1:4" ht="15.5" x14ac:dyDescent="0.35">
      <c r="A92" s="117"/>
      <c r="B92" s="118"/>
      <c r="C92" s="118"/>
      <c r="D92" s="120"/>
    </row>
    <row r="94" spans="1:4" ht="15.5" x14ac:dyDescent="0.35">
      <c r="A94" s="121"/>
      <c r="B94" s="122"/>
      <c r="C94" s="122"/>
      <c r="D94" s="120"/>
    </row>
    <row r="95" spans="1:4" ht="15.5" x14ac:dyDescent="0.35">
      <c r="A95" s="121"/>
      <c r="B95" s="122"/>
      <c r="C95" s="122"/>
      <c r="D95" s="120"/>
    </row>
    <row r="96" spans="1:4" ht="15.5" x14ac:dyDescent="0.35">
      <c r="A96" s="121"/>
      <c r="B96" s="122"/>
      <c r="C96" s="122"/>
      <c r="D96" s="120"/>
    </row>
    <row r="97" spans="1:4" ht="15.5" x14ac:dyDescent="0.35">
      <c r="A97" s="121"/>
      <c r="B97" s="122"/>
      <c r="C97" s="122"/>
      <c r="D97" s="120"/>
    </row>
    <row r="98" spans="1:4" ht="15.5" x14ac:dyDescent="0.35">
      <c r="A98" s="121"/>
      <c r="B98" s="122"/>
      <c r="C98" s="122"/>
      <c r="D98" s="120"/>
    </row>
    <row r="99" spans="1:4" ht="15.5" x14ac:dyDescent="0.35">
      <c r="A99" s="121"/>
      <c r="B99" s="122"/>
      <c r="C99" s="122"/>
      <c r="D99" s="120"/>
    </row>
    <row r="100" spans="1:4" ht="15.5" x14ac:dyDescent="0.35">
      <c r="A100" s="121"/>
      <c r="B100" s="122"/>
      <c r="C100" s="122"/>
      <c r="D100" s="120"/>
    </row>
    <row r="101" spans="1:4" ht="15.5" x14ac:dyDescent="0.35">
      <c r="A101" s="121"/>
      <c r="B101" s="122"/>
      <c r="C101" s="122"/>
      <c r="D101" s="120"/>
    </row>
    <row r="102" spans="1:4" ht="15.5" x14ac:dyDescent="0.35">
      <c r="A102" s="121"/>
      <c r="B102" s="122"/>
      <c r="C102" s="122"/>
      <c r="D102" s="120"/>
    </row>
    <row r="103" spans="1:4" ht="15.5" x14ac:dyDescent="0.35">
      <c r="A103" s="125"/>
      <c r="B103" s="126"/>
      <c r="C103" s="126"/>
      <c r="D103" s="120"/>
    </row>
    <row r="104" spans="1:4" ht="15.5" x14ac:dyDescent="0.35">
      <c r="A104" s="121"/>
      <c r="B104" s="122"/>
      <c r="C104" s="122"/>
      <c r="D104" s="120"/>
    </row>
    <row r="105" spans="1:4" ht="15.5" x14ac:dyDescent="0.35">
      <c r="A105" s="121"/>
      <c r="B105" s="122"/>
      <c r="C105" s="122"/>
      <c r="D105" s="120"/>
    </row>
    <row r="106" spans="1:4" ht="15.5" x14ac:dyDescent="0.35">
      <c r="A106" s="121"/>
      <c r="B106" s="122"/>
      <c r="C106" s="122"/>
      <c r="D106" s="120"/>
    </row>
    <row r="107" spans="1:4" ht="15.5" x14ac:dyDescent="0.35">
      <c r="A107" s="121"/>
      <c r="B107" s="122"/>
      <c r="C107" s="122"/>
      <c r="D107" s="120"/>
    </row>
    <row r="108" spans="1:4" ht="15.5" x14ac:dyDescent="0.35">
      <c r="A108" s="121"/>
      <c r="B108" s="122"/>
      <c r="C108" s="122"/>
      <c r="D108" s="120"/>
    </row>
    <row r="109" spans="1:4" ht="15.5" x14ac:dyDescent="0.35">
      <c r="A109" s="121"/>
      <c r="B109" s="122"/>
      <c r="C109" s="122"/>
      <c r="D109" s="120"/>
    </row>
    <row r="110" spans="1:4" ht="15.5" x14ac:dyDescent="0.35">
      <c r="A110" s="121"/>
      <c r="B110" s="122"/>
      <c r="C110" s="122"/>
      <c r="D110" s="120"/>
    </row>
    <row r="111" spans="1:4" ht="15.5" x14ac:dyDescent="0.35">
      <c r="A111" s="121"/>
      <c r="B111" s="122"/>
      <c r="C111" s="122"/>
      <c r="D111" s="120"/>
    </row>
    <row r="112" spans="1:4" ht="15.5" x14ac:dyDescent="0.35">
      <c r="A112" s="121"/>
      <c r="B112" s="122"/>
      <c r="C112" s="122"/>
      <c r="D112" s="120"/>
    </row>
    <row r="113" spans="1:4" ht="15.5" x14ac:dyDescent="0.35">
      <c r="A113" s="121"/>
      <c r="B113" s="122"/>
      <c r="C113" s="122"/>
      <c r="D113" s="120"/>
    </row>
    <row r="115" spans="1:4" ht="15.5" x14ac:dyDescent="0.35">
      <c r="A115" s="122"/>
      <c r="B115" s="118"/>
      <c r="C115" s="122"/>
      <c r="D115" s="120"/>
    </row>
    <row r="116" spans="1:4" ht="15.5" x14ac:dyDescent="0.35">
      <c r="A116" s="122"/>
      <c r="B116" s="118"/>
      <c r="C116" s="122"/>
      <c r="D116" s="120"/>
    </row>
    <row r="117" spans="1:4" ht="15.5" x14ac:dyDescent="0.35">
      <c r="A117" s="122"/>
      <c r="B117" s="118"/>
      <c r="C117" s="122"/>
      <c r="D117" s="120"/>
    </row>
    <row r="118" spans="1:4" ht="15.5" x14ac:dyDescent="0.35">
      <c r="A118" s="122"/>
      <c r="B118" s="118"/>
      <c r="C118" s="122"/>
      <c r="D118" s="127"/>
    </row>
    <row r="119" spans="1:4" ht="15.5" x14ac:dyDescent="0.35">
      <c r="A119" s="122"/>
      <c r="B119" s="118"/>
      <c r="C119" s="122"/>
      <c r="D119" s="127"/>
    </row>
    <row r="120" spans="1:4" ht="15.5" x14ac:dyDescent="0.35">
      <c r="A120" s="122"/>
      <c r="B120" s="118"/>
      <c r="C120" s="122"/>
      <c r="D120" s="127"/>
    </row>
    <row r="122" spans="1:4" ht="15.5" x14ac:dyDescent="0.35">
      <c r="A122" s="117"/>
      <c r="B122" s="118"/>
      <c r="C122" s="119"/>
      <c r="D122" s="120"/>
    </row>
    <row r="123" spans="1:4" ht="15.5" x14ac:dyDescent="0.35">
      <c r="A123" s="117"/>
      <c r="B123" s="118"/>
      <c r="C123" s="119"/>
      <c r="D123" s="120"/>
    </row>
    <row r="124" spans="1:4" ht="15.5" x14ac:dyDescent="0.35">
      <c r="A124" s="117"/>
      <c r="B124" s="118"/>
      <c r="C124" s="119"/>
      <c r="D124" s="120"/>
    </row>
    <row r="125" spans="1:4" ht="15.5" x14ac:dyDescent="0.35">
      <c r="A125" s="117"/>
      <c r="B125" s="118"/>
      <c r="C125" s="119"/>
      <c r="D125" s="120"/>
    </row>
    <row r="126" spans="1:4" ht="15.5" x14ac:dyDescent="0.35">
      <c r="A126" s="117"/>
      <c r="B126" s="118"/>
      <c r="C126" s="119"/>
      <c r="D126" s="120"/>
    </row>
    <row r="127" spans="1:4" ht="15.5" x14ac:dyDescent="0.35">
      <c r="A127" s="117"/>
      <c r="B127" s="118"/>
      <c r="C127" s="119"/>
      <c r="D127" s="120"/>
    </row>
    <row r="128" spans="1:4" ht="15.5" x14ac:dyDescent="0.35">
      <c r="A128" s="117"/>
      <c r="B128" s="118"/>
      <c r="C128" s="119"/>
      <c r="D128" s="120"/>
    </row>
    <row r="129" spans="1:4" ht="15.5" x14ac:dyDescent="0.35">
      <c r="A129" s="117"/>
      <c r="B129" s="118"/>
      <c r="C129" s="119"/>
      <c r="D129" s="120"/>
    </row>
    <row r="131" spans="1:4" ht="15.5" x14ac:dyDescent="0.35">
      <c r="A131" s="121"/>
      <c r="B131" s="122"/>
      <c r="C131" s="122"/>
      <c r="D131" s="120"/>
    </row>
    <row r="132" spans="1:4" ht="15.5" x14ac:dyDescent="0.35">
      <c r="A132" s="121"/>
      <c r="B132" s="122"/>
      <c r="C132" s="122"/>
      <c r="D132" s="120"/>
    </row>
    <row r="133" spans="1:4" ht="15.5" x14ac:dyDescent="0.35">
      <c r="A133" s="121"/>
      <c r="B133" s="122"/>
      <c r="C133" s="122"/>
      <c r="D133" s="120"/>
    </row>
    <row r="134" spans="1:4" ht="15.5" x14ac:dyDescent="0.35">
      <c r="A134" s="121"/>
      <c r="B134" s="122"/>
      <c r="C134" s="122"/>
      <c r="D134" s="120"/>
    </row>
    <row r="135" spans="1:4" ht="15.5" x14ac:dyDescent="0.35">
      <c r="A135" s="121"/>
      <c r="B135" s="122"/>
      <c r="C135" s="122"/>
      <c r="D135" s="120"/>
    </row>
    <row r="136" spans="1:4" ht="15.5" x14ac:dyDescent="0.35">
      <c r="A136" s="121"/>
      <c r="B136" s="122"/>
      <c r="C136" s="122"/>
      <c r="D136" s="120"/>
    </row>
    <row r="138" spans="1:4" ht="15.5" x14ac:dyDescent="0.35">
      <c r="A138" s="121"/>
      <c r="B138" s="122"/>
      <c r="C138" s="122"/>
      <c r="D138" s="120"/>
    </row>
    <row r="139" spans="1:4" ht="15.5" x14ac:dyDescent="0.35">
      <c r="A139" s="121"/>
      <c r="B139" s="122"/>
      <c r="C139" s="122"/>
      <c r="D139" s="120"/>
    </row>
    <row r="140" spans="1:4" ht="15.5" x14ac:dyDescent="0.35">
      <c r="A140" s="121"/>
      <c r="B140" s="122"/>
      <c r="C140" s="122"/>
      <c r="D140" s="120"/>
    </row>
    <row r="141" spans="1:4" ht="15.5" x14ac:dyDescent="0.35">
      <c r="A141" s="121"/>
      <c r="B141" s="122"/>
      <c r="C141" s="122"/>
      <c r="D141" s="120"/>
    </row>
    <row r="142" spans="1:4" ht="15.5" x14ac:dyDescent="0.35">
      <c r="A142" s="121"/>
      <c r="B142" s="122"/>
      <c r="C142" s="122"/>
      <c r="D142" s="120"/>
    </row>
    <row r="143" spans="1:4" ht="15.5" x14ac:dyDescent="0.35">
      <c r="A143" s="121"/>
      <c r="B143" s="122"/>
      <c r="C143" s="122"/>
      <c r="D143" s="120"/>
    </row>
    <row r="144" spans="1:4" ht="15.5" x14ac:dyDescent="0.35">
      <c r="A144" s="121"/>
      <c r="B144" s="148"/>
      <c r="C144" s="122"/>
      <c r="D144" s="120"/>
    </row>
    <row r="145" spans="1:4" ht="15.5" x14ac:dyDescent="0.35">
      <c r="A145" s="121"/>
      <c r="B145" s="122"/>
      <c r="C145" s="122"/>
      <c r="D145" s="120"/>
    </row>
    <row r="146" spans="1:4" ht="15.5" x14ac:dyDescent="0.35">
      <c r="A146" s="121"/>
      <c r="B146" s="122"/>
      <c r="C146" s="122"/>
      <c r="D146" s="120"/>
    </row>
    <row r="148" spans="1:4" x14ac:dyDescent="0.35">
      <c r="A148" s="129" t="s">
        <v>73</v>
      </c>
      <c r="B148" s="136" t="s">
        <v>71</v>
      </c>
      <c r="D148" s="128"/>
    </row>
    <row r="149" spans="1:4" x14ac:dyDescent="0.35">
      <c r="A149" s="132" t="s">
        <v>66</v>
      </c>
      <c r="B149" s="130">
        <f>COUNTIF(CLASSROOMS!D14:D44,"110 - CLASSROOM")</f>
        <v>0</v>
      </c>
    </row>
    <row r="150" spans="1:4" x14ac:dyDescent="0.35">
      <c r="A150" s="132" t="s">
        <v>68</v>
      </c>
      <c r="B150" s="131">
        <f>COUNTIF(CLASSROOMS!D14:D145,"130 - SEMINAR ROOM")</f>
        <v>0</v>
      </c>
    </row>
    <row r="151" spans="1:4" x14ac:dyDescent="0.35">
      <c r="A151" s="132" t="s">
        <v>67</v>
      </c>
      <c r="B151" s="120">
        <f>COUNTIF(CLASSROOMS!D14:D145,"260 - CLASS LAB")</f>
        <v>0</v>
      </c>
    </row>
    <row r="152" spans="1:4" x14ac:dyDescent="0.35">
      <c r="A152" s="134" t="s">
        <v>69</v>
      </c>
      <c r="B152" s="130">
        <f>COUNTIF(CLASSROOMS!D14:D145,"261 - SPECIAL CLASS LABORATORY")</f>
        <v>0</v>
      </c>
    </row>
    <row r="153" spans="1:4" x14ac:dyDescent="0.35">
      <c r="A153" s="135" t="s">
        <v>70</v>
      </c>
      <c r="B153" s="130">
        <f>COUNTIF(CLASSROOMS!D14:D145,"270 - OPEN LABORATORY")</f>
        <v>0</v>
      </c>
    </row>
    <row r="154" spans="1:4" x14ac:dyDescent="0.35">
      <c r="A154" s="140" t="s">
        <v>71</v>
      </c>
      <c r="B154" s="141">
        <f>SUM(B149:B153)</f>
        <v>0</v>
      </c>
    </row>
  </sheetData>
  <mergeCells count="7">
    <mergeCell ref="A12:D12"/>
    <mergeCell ref="A1:D1"/>
    <mergeCell ref="A2:D2"/>
    <mergeCell ref="A3:D3"/>
    <mergeCell ref="A4:D4"/>
    <mergeCell ref="A6:D6"/>
    <mergeCell ref="A7:D7"/>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71A3-6292-4F68-A7D4-13BB57DF631C}">
  <dimension ref="A1:D1048576"/>
  <sheetViews>
    <sheetView zoomScale="91" workbookViewId="0">
      <selection activeCell="B16" sqref="B16"/>
    </sheetView>
  </sheetViews>
  <sheetFormatPr defaultRowHeight="14.5" x14ac:dyDescent="0.35"/>
  <cols>
    <col min="1" max="1" width="24.36328125" customWidth="1"/>
    <col min="2" max="2" width="16.90625" customWidth="1"/>
    <col min="3" max="3" width="15.1796875" customWidth="1"/>
    <col min="4" max="4" width="18.1796875" customWidth="1"/>
  </cols>
  <sheetData>
    <row r="1" spans="1:4" x14ac:dyDescent="0.35">
      <c r="A1" s="177" t="s">
        <v>74</v>
      </c>
      <c r="B1" s="177"/>
      <c r="C1" s="177"/>
      <c r="D1" s="177"/>
    </row>
    <row r="2" spans="1:4" x14ac:dyDescent="0.35">
      <c r="A2" s="178" t="s">
        <v>76</v>
      </c>
      <c r="B2" s="178"/>
      <c r="C2" s="178"/>
      <c r="D2" s="178"/>
    </row>
    <row r="3" spans="1:4" x14ac:dyDescent="0.35">
      <c r="A3" s="179" t="s">
        <v>75</v>
      </c>
      <c r="B3" s="179"/>
      <c r="C3" s="179"/>
      <c r="D3" s="179"/>
    </row>
    <row r="4" spans="1:4" x14ac:dyDescent="0.35">
      <c r="A4" s="179" t="s">
        <v>1</v>
      </c>
      <c r="B4" s="179"/>
      <c r="C4" s="179"/>
      <c r="D4" s="179"/>
    </row>
    <row r="5" spans="1:4" ht="21" x14ac:dyDescent="0.35">
      <c r="A5" s="25"/>
      <c r="B5" s="17"/>
      <c r="C5" s="17"/>
      <c r="D5" s="18"/>
    </row>
    <row r="6" spans="1:4" x14ac:dyDescent="0.35">
      <c r="A6" s="163" t="s">
        <v>4</v>
      </c>
      <c r="B6" s="163"/>
      <c r="C6" s="163"/>
      <c r="D6" s="163"/>
    </row>
    <row r="7" spans="1:4" x14ac:dyDescent="0.35">
      <c r="A7" s="163" t="s">
        <v>3</v>
      </c>
      <c r="B7" s="163"/>
      <c r="C7" s="163"/>
      <c r="D7" s="163"/>
    </row>
    <row r="12" spans="1:4" x14ac:dyDescent="0.35">
      <c r="A12" s="194" t="s">
        <v>61</v>
      </c>
      <c r="B12" s="194"/>
      <c r="C12" s="194"/>
      <c r="D12" s="195"/>
    </row>
    <row r="13" spans="1:4" x14ac:dyDescent="0.35">
      <c r="A13" s="11" t="s">
        <v>62</v>
      </c>
      <c r="B13" s="11" t="s">
        <v>63</v>
      </c>
      <c r="C13" s="11" t="s">
        <v>64</v>
      </c>
      <c r="D13" s="11" t="s">
        <v>73</v>
      </c>
    </row>
    <row r="14" spans="1:4" x14ac:dyDescent="0.35">
      <c r="B14" s="52"/>
    </row>
    <row r="15" spans="1:4" x14ac:dyDescent="0.35">
      <c r="B15" s="52"/>
    </row>
    <row r="16" spans="1:4" x14ac:dyDescent="0.35">
      <c r="B16" s="52"/>
    </row>
    <row r="17" spans="2:2" x14ac:dyDescent="0.35">
      <c r="B17" s="52"/>
    </row>
    <row r="18" spans="2:2" x14ac:dyDescent="0.35">
      <c r="B18" s="52"/>
    </row>
    <row r="19" spans="2:2" x14ac:dyDescent="0.35">
      <c r="B19" s="52"/>
    </row>
    <row r="20" spans="2:2" x14ac:dyDescent="0.35">
      <c r="B20" s="52"/>
    </row>
    <row r="21" spans="2:2" x14ac:dyDescent="0.35">
      <c r="B21" s="52"/>
    </row>
    <row r="22" spans="2:2" x14ac:dyDescent="0.35">
      <c r="B22" s="52"/>
    </row>
    <row r="23" spans="2:2" x14ac:dyDescent="0.35">
      <c r="B23" s="52"/>
    </row>
    <row r="24" spans="2:2" x14ac:dyDescent="0.35">
      <c r="B24" s="52"/>
    </row>
    <row r="25" spans="2:2" x14ac:dyDescent="0.35">
      <c r="B25" s="52"/>
    </row>
    <row r="26" spans="2:2" x14ac:dyDescent="0.35">
      <c r="B26" s="52"/>
    </row>
    <row r="27" spans="2:2" x14ac:dyDescent="0.35">
      <c r="B27" s="52"/>
    </row>
    <row r="28" spans="2:2" x14ac:dyDescent="0.35">
      <c r="B28" s="52"/>
    </row>
    <row r="29" spans="2:2" x14ac:dyDescent="0.35">
      <c r="B29" s="52"/>
    </row>
    <row r="30" spans="2:2" x14ac:dyDescent="0.35">
      <c r="B30" s="52"/>
    </row>
    <row r="31" spans="2:2" x14ac:dyDescent="0.35">
      <c r="B31" s="52"/>
    </row>
    <row r="32" spans="2:2" x14ac:dyDescent="0.35">
      <c r="B32" s="52"/>
    </row>
    <row r="33" spans="2:2" x14ac:dyDescent="0.35">
      <c r="B33" s="52"/>
    </row>
    <row r="34" spans="2:2" x14ac:dyDescent="0.35">
      <c r="B34" s="52"/>
    </row>
    <row r="35" spans="2:2" x14ac:dyDescent="0.35">
      <c r="B35" s="52"/>
    </row>
    <row r="36" spans="2:2" x14ac:dyDescent="0.35">
      <c r="B36" s="52"/>
    </row>
    <row r="37" spans="2:2" x14ac:dyDescent="0.35">
      <c r="B37" s="52"/>
    </row>
    <row r="38" spans="2:2" x14ac:dyDescent="0.35">
      <c r="B38" s="52"/>
    </row>
    <row r="39" spans="2:2" x14ac:dyDescent="0.35">
      <c r="B39" s="52"/>
    </row>
    <row r="40" spans="2:2" x14ac:dyDescent="0.35">
      <c r="B40" s="52"/>
    </row>
    <row r="41" spans="2:2" x14ac:dyDescent="0.35">
      <c r="B41" s="52"/>
    </row>
    <row r="42" spans="2:2" x14ac:dyDescent="0.35">
      <c r="B42" s="52"/>
    </row>
    <row r="43" spans="2:2" x14ac:dyDescent="0.35">
      <c r="B43" s="52"/>
    </row>
    <row r="44" spans="2:2" x14ac:dyDescent="0.35">
      <c r="B44" s="52"/>
    </row>
    <row r="45" spans="2:2" x14ac:dyDescent="0.35">
      <c r="B45" s="52"/>
    </row>
    <row r="46" spans="2:2" x14ac:dyDescent="0.35">
      <c r="B46" s="52"/>
    </row>
    <row r="47" spans="2:2" x14ac:dyDescent="0.35">
      <c r="B47" s="52"/>
    </row>
    <row r="48" spans="2:2" x14ac:dyDescent="0.35">
      <c r="B48" s="52"/>
    </row>
    <row r="49" spans="2:2" x14ac:dyDescent="0.35">
      <c r="B49" s="52"/>
    </row>
    <row r="50" spans="2:2" x14ac:dyDescent="0.35">
      <c r="B50" s="52"/>
    </row>
    <row r="51" spans="2:2" x14ac:dyDescent="0.35">
      <c r="B51" s="52"/>
    </row>
    <row r="52" spans="2:2" x14ac:dyDescent="0.35">
      <c r="B52" s="52"/>
    </row>
    <row r="53" spans="2:2" x14ac:dyDescent="0.35">
      <c r="B53" s="52"/>
    </row>
    <row r="54" spans="2:2" x14ac:dyDescent="0.35">
      <c r="B54" s="52"/>
    </row>
    <row r="55" spans="2:2" x14ac:dyDescent="0.35">
      <c r="B55" s="52"/>
    </row>
    <row r="56" spans="2:2" x14ac:dyDescent="0.35">
      <c r="B56" s="52"/>
    </row>
    <row r="57" spans="2:2" x14ac:dyDescent="0.35">
      <c r="B57" s="52"/>
    </row>
    <row r="58" spans="2:2" x14ac:dyDescent="0.35">
      <c r="B58" s="52"/>
    </row>
    <row r="59" spans="2:2" x14ac:dyDescent="0.35">
      <c r="B59" s="52"/>
    </row>
    <row r="60" spans="2:2" x14ac:dyDescent="0.35">
      <c r="B60" s="52"/>
    </row>
    <row r="61" spans="2:2" x14ac:dyDescent="0.35">
      <c r="B61" s="52"/>
    </row>
    <row r="63" spans="2:2" x14ac:dyDescent="0.35">
      <c r="B63" s="52"/>
    </row>
    <row r="64" spans="2:2" x14ac:dyDescent="0.35">
      <c r="B64" s="52"/>
    </row>
    <row r="65" spans="2:2" x14ac:dyDescent="0.35">
      <c r="B65" s="52"/>
    </row>
    <row r="66" spans="2:2" x14ac:dyDescent="0.35">
      <c r="B66" s="52"/>
    </row>
    <row r="67" spans="2:2" x14ac:dyDescent="0.35">
      <c r="B67" s="52"/>
    </row>
    <row r="68" spans="2:2" x14ac:dyDescent="0.35">
      <c r="B68" s="52"/>
    </row>
    <row r="69" spans="2:2" x14ac:dyDescent="0.35">
      <c r="B69" s="52"/>
    </row>
    <row r="70" spans="2:2" x14ac:dyDescent="0.35">
      <c r="B70" s="52"/>
    </row>
    <row r="71" spans="2:2" x14ac:dyDescent="0.35">
      <c r="B71" s="52"/>
    </row>
    <row r="72" spans="2:2" x14ac:dyDescent="0.35">
      <c r="B72" s="52"/>
    </row>
    <row r="79" spans="2:2" x14ac:dyDescent="0.35">
      <c r="B79" s="52"/>
    </row>
    <row r="80" spans="2:2" x14ac:dyDescent="0.35">
      <c r="B80" s="52"/>
    </row>
    <row r="81" spans="2:2" x14ac:dyDescent="0.35">
      <c r="B81" s="52"/>
    </row>
    <row r="85" spans="2:2" x14ac:dyDescent="0.35">
      <c r="B85" s="52"/>
    </row>
    <row r="89" spans="2:2" x14ac:dyDescent="0.35">
      <c r="B89" s="52"/>
    </row>
    <row r="90" spans="2:2" x14ac:dyDescent="0.35">
      <c r="B90" s="52"/>
    </row>
    <row r="93" spans="2:2" x14ac:dyDescent="0.35">
      <c r="B93" s="52"/>
    </row>
    <row r="94" spans="2:2" x14ac:dyDescent="0.35">
      <c r="B94" s="52"/>
    </row>
    <row r="97" spans="2:2" x14ac:dyDescent="0.35">
      <c r="B97" s="52"/>
    </row>
    <row r="98" spans="2:2" x14ac:dyDescent="0.35">
      <c r="B98" s="52"/>
    </row>
    <row r="99" spans="2:2" x14ac:dyDescent="0.35">
      <c r="B99" s="52"/>
    </row>
    <row r="100" spans="2:2" x14ac:dyDescent="0.35">
      <c r="B100" s="52"/>
    </row>
    <row r="101" spans="2:2" x14ac:dyDescent="0.35">
      <c r="B101" s="52"/>
    </row>
    <row r="102" spans="2:2" x14ac:dyDescent="0.35">
      <c r="B102" s="52"/>
    </row>
    <row r="103" spans="2:2" x14ac:dyDescent="0.35">
      <c r="B103" s="52"/>
    </row>
    <row r="104" spans="2:2" x14ac:dyDescent="0.35">
      <c r="B104" s="52"/>
    </row>
    <row r="105" spans="2:2" x14ac:dyDescent="0.35">
      <c r="B105" s="52"/>
    </row>
    <row r="106" spans="2:2" x14ac:dyDescent="0.35">
      <c r="B106" s="52"/>
    </row>
    <row r="107" spans="2:2" x14ac:dyDescent="0.35">
      <c r="B107" s="52"/>
    </row>
    <row r="108" spans="2:2" x14ac:dyDescent="0.35">
      <c r="B108" s="161"/>
    </row>
    <row r="109" spans="2:2" x14ac:dyDescent="0.35">
      <c r="B109" s="161"/>
    </row>
    <row r="110" spans="2:2" x14ac:dyDescent="0.35">
      <c r="B110" s="161"/>
    </row>
    <row r="111" spans="2:2" x14ac:dyDescent="0.35">
      <c r="B111" s="52"/>
    </row>
    <row r="112" spans="2:2" x14ac:dyDescent="0.35">
      <c r="B112" s="52"/>
    </row>
    <row r="113" spans="2:2" x14ac:dyDescent="0.35">
      <c r="B113" s="52"/>
    </row>
    <row r="114" spans="2:2" x14ac:dyDescent="0.35">
      <c r="B114" s="52"/>
    </row>
    <row r="115" spans="2:2" x14ac:dyDescent="0.35">
      <c r="B115" s="52"/>
    </row>
    <row r="116" spans="2:2" x14ac:dyDescent="0.35">
      <c r="B116" s="52"/>
    </row>
    <row r="117" spans="2:2" x14ac:dyDescent="0.35">
      <c r="B117" s="52"/>
    </row>
    <row r="118" spans="2:2" x14ac:dyDescent="0.35">
      <c r="B118" s="52"/>
    </row>
    <row r="120" spans="2:2" x14ac:dyDescent="0.35">
      <c r="B120" s="52"/>
    </row>
    <row r="121" spans="2:2" x14ac:dyDescent="0.35">
      <c r="B121" s="52"/>
    </row>
    <row r="122" spans="2:2" x14ac:dyDescent="0.35">
      <c r="B122" s="52"/>
    </row>
    <row r="125" spans="2:2" x14ac:dyDescent="0.35">
      <c r="B125" s="52"/>
    </row>
    <row r="128" spans="2:2" x14ac:dyDescent="0.35">
      <c r="B128" s="52"/>
    </row>
    <row r="129" spans="2:2" x14ac:dyDescent="0.35">
      <c r="B129" s="52"/>
    </row>
    <row r="130" spans="2:2" x14ac:dyDescent="0.35">
      <c r="B130" s="52"/>
    </row>
    <row r="131" spans="2:2" x14ac:dyDescent="0.35">
      <c r="B131" s="52"/>
    </row>
    <row r="132" spans="2:2" x14ac:dyDescent="0.35">
      <c r="B132" s="52"/>
    </row>
    <row r="133" spans="2:2" x14ac:dyDescent="0.35">
      <c r="B133" s="52"/>
    </row>
    <row r="134" spans="2:2" x14ac:dyDescent="0.35">
      <c r="B134" s="52"/>
    </row>
    <row r="135" spans="2:2" x14ac:dyDescent="0.35">
      <c r="B135" s="52"/>
    </row>
    <row r="136" spans="2:2" x14ac:dyDescent="0.35">
      <c r="B136" s="52"/>
    </row>
    <row r="137" spans="2:2" x14ac:dyDescent="0.35">
      <c r="B137" s="52"/>
    </row>
    <row r="139" spans="2:2" x14ac:dyDescent="0.35">
      <c r="B139" s="52"/>
    </row>
    <row r="140" spans="2:2" x14ac:dyDescent="0.35">
      <c r="B140" s="52"/>
    </row>
    <row r="141" spans="2:2" x14ac:dyDescent="0.35">
      <c r="B141" s="52"/>
    </row>
    <row r="142" spans="2:2" x14ac:dyDescent="0.35">
      <c r="B142" s="52"/>
    </row>
    <row r="143" spans="2:2" x14ac:dyDescent="0.35">
      <c r="B143" s="52"/>
    </row>
    <row r="144" spans="2:2" x14ac:dyDescent="0.35">
      <c r="B144" s="52"/>
    </row>
    <row r="145" spans="2:2" x14ac:dyDescent="0.35">
      <c r="B145" s="52"/>
    </row>
    <row r="146" spans="2:2" x14ac:dyDescent="0.35">
      <c r="B146" s="52"/>
    </row>
    <row r="147" spans="2:2" x14ac:dyDescent="0.35">
      <c r="B147" s="52"/>
    </row>
    <row r="148" spans="2:2" x14ac:dyDescent="0.35">
      <c r="B148" s="52"/>
    </row>
    <row r="149" spans="2:2" x14ac:dyDescent="0.35">
      <c r="B149" s="52"/>
    </row>
    <row r="150" spans="2:2" x14ac:dyDescent="0.35">
      <c r="B150" s="52"/>
    </row>
    <row r="151" spans="2:2" x14ac:dyDescent="0.35">
      <c r="B151" s="52"/>
    </row>
    <row r="152" spans="2:2" x14ac:dyDescent="0.35">
      <c r="B152" s="52"/>
    </row>
    <row r="153" spans="2:2" x14ac:dyDescent="0.35">
      <c r="B153" s="52"/>
    </row>
    <row r="154" spans="2:2" x14ac:dyDescent="0.35">
      <c r="B154" s="52"/>
    </row>
    <row r="155" spans="2:2" x14ac:dyDescent="0.35">
      <c r="B155" s="52"/>
    </row>
    <row r="156" spans="2:2" x14ac:dyDescent="0.35">
      <c r="B156" s="52"/>
    </row>
    <row r="157" spans="2:2" x14ac:dyDescent="0.35">
      <c r="B157" s="52"/>
    </row>
    <row r="158" spans="2:2" x14ac:dyDescent="0.35">
      <c r="B158" s="52"/>
    </row>
    <row r="159" spans="2:2" x14ac:dyDescent="0.35">
      <c r="B159" s="52"/>
    </row>
    <row r="160" spans="2:2" x14ac:dyDescent="0.35">
      <c r="B160" s="52"/>
    </row>
    <row r="161" spans="2:2" x14ac:dyDescent="0.35">
      <c r="B161" s="52"/>
    </row>
    <row r="162" spans="2:2" x14ac:dyDescent="0.35">
      <c r="B162" s="52"/>
    </row>
    <row r="163" spans="2:2" x14ac:dyDescent="0.35">
      <c r="B163" s="52"/>
    </row>
    <row r="164" spans="2:2" x14ac:dyDescent="0.35">
      <c r="B164" s="52"/>
    </row>
    <row r="165" spans="2:2" x14ac:dyDescent="0.35">
      <c r="B165" s="52"/>
    </row>
    <row r="166" spans="2:2" x14ac:dyDescent="0.35">
      <c r="B166" s="52"/>
    </row>
    <row r="167" spans="2:2" x14ac:dyDescent="0.35">
      <c r="B167" s="52"/>
    </row>
    <row r="168" spans="2:2" x14ac:dyDescent="0.35">
      <c r="B168" s="52"/>
    </row>
    <row r="169" spans="2:2" x14ac:dyDescent="0.35">
      <c r="B169" s="52"/>
    </row>
    <row r="170" spans="2:2" x14ac:dyDescent="0.35">
      <c r="B170" s="52"/>
    </row>
    <row r="171" spans="2:2" x14ac:dyDescent="0.35">
      <c r="B171" s="52"/>
    </row>
    <row r="172" spans="2:2" x14ac:dyDescent="0.35">
      <c r="B172" s="52"/>
    </row>
    <row r="173" spans="2:2" x14ac:dyDescent="0.35">
      <c r="B173" s="52"/>
    </row>
    <row r="174" spans="2:2" x14ac:dyDescent="0.35">
      <c r="B174" s="52"/>
    </row>
    <row r="175" spans="2:2" x14ac:dyDescent="0.35">
      <c r="B175" s="52"/>
    </row>
    <row r="176" spans="2:2" x14ac:dyDescent="0.35">
      <c r="B176" s="52"/>
    </row>
    <row r="177" spans="2:2" x14ac:dyDescent="0.35">
      <c r="B177" s="52"/>
    </row>
    <row r="178" spans="2:2" x14ac:dyDescent="0.35">
      <c r="B178" s="52"/>
    </row>
    <row r="179" spans="2:2" x14ac:dyDescent="0.35">
      <c r="B179" s="52"/>
    </row>
    <row r="180" spans="2:2" x14ac:dyDescent="0.35">
      <c r="B180" s="52"/>
    </row>
    <row r="181" spans="2:2" x14ac:dyDescent="0.35">
      <c r="B181" s="52"/>
    </row>
    <row r="182" spans="2:2" x14ac:dyDescent="0.35">
      <c r="B182" s="52"/>
    </row>
    <row r="183" spans="2:2" x14ac:dyDescent="0.35">
      <c r="B183" s="52"/>
    </row>
    <row r="184" spans="2:2" x14ac:dyDescent="0.35">
      <c r="B184" s="52"/>
    </row>
    <row r="185" spans="2:2" x14ac:dyDescent="0.35">
      <c r="B185" s="52"/>
    </row>
    <row r="186" spans="2:2" x14ac:dyDescent="0.35">
      <c r="B186" s="52"/>
    </row>
    <row r="187" spans="2:2" x14ac:dyDescent="0.35">
      <c r="B187" s="52"/>
    </row>
    <row r="188" spans="2:2" x14ac:dyDescent="0.35">
      <c r="B188" s="52"/>
    </row>
    <row r="189" spans="2:2" x14ac:dyDescent="0.35">
      <c r="B189" s="52"/>
    </row>
    <row r="190" spans="2:2" x14ac:dyDescent="0.35">
      <c r="B190" s="52"/>
    </row>
    <row r="191" spans="2:2" x14ac:dyDescent="0.35">
      <c r="B191" s="52"/>
    </row>
    <row r="192" spans="2:2" x14ac:dyDescent="0.35">
      <c r="B192" s="52"/>
    </row>
    <row r="193" spans="2:2" x14ac:dyDescent="0.35">
      <c r="B193" s="52"/>
    </row>
    <row r="194" spans="2:2" x14ac:dyDescent="0.35">
      <c r="B194" s="52"/>
    </row>
    <row r="195" spans="2:2" x14ac:dyDescent="0.35">
      <c r="B195" s="52"/>
    </row>
    <row r="196" spans="2:2" x14ac:dyDescent="0.35">
      <c r="B196" s="52"/>
    </row>
    <row r="197" spans="2:2" x14ac:dyDescent="0.35">
      <c r="B197" s="52"/>
    </row>
    <row r="198" spans="2:2" x14ac:dyDescent="0.35">
      <c r="B198" s="52"/>
    </row>
    <row r="199" spans="2:2" x14ac:dyDescent="0.35">
      <c r="B199" s="52"/>
    </row>
    <row r="200" spans="2:2" x14ac:dyDescent="0.35">
      <c r="B200" s="52"/>
    </row>
    <row r="201" spans="2:2" x14ac:dyDescent="0.35">
      <c r="B201" s="52"/>
    </row>
    <row r="202" spans="2:2" x14ac:dyDescent="0.35">
      <c r="B202" s="52"/>
    </row>
    <row r="203" spans="2:2" x14ac:dyDescent="0.35">
      <c r="B203" s="52"/>
    </row>
    <row r="204" spans="2:2" x14ac:dyDescent="0.35">
      <c r="B204" s="52"/>
    </row>
    <row r="205" spans="2:2" x14ac:dyDescent="0.35">
      <c r="B205" s="52"/>
    </row>
    <row r="206" spans="2:2" x14ac:dyDescent="0.35">
      <c r="B206" s="52"/>
    </row>
    <row r="207" spans="2:2" x14ac:dyDescent="0.35">
      <c r="B207" s="52"/>
    </row>
    <row r="208" spans="2:2" x14ac:dyDescent="0.35">
      <c r="B208" s="52"/>
    </row>
    <row r="209" spans="2:2" x14ac:dyDescent="0.35">
      <c r="B209" s="52"/>
    </row>
    <row r="1048576" spans="2:2" x14ac:dyDescent="0.35">
      <c r="B1048576" s="160"/>
    </row>
  </sheetData>
  <mergeCells count="7">
    <mergeCell ref="A12:D12"/>
    <mergeCell ref="A1:D1"/>
    <mergeCell ref="A2:D2"/>
    <mergeCell ref="A3:D3"/>
    <mergeCell ref="A4:D4"/>
    <mergeCell ref="A6:D6"/>
    <mergeCell ref="A7: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48DD1-68FC-46A7-BC11-669075DD76F8}">
  <sheetPr>
    <tabColor theme="9"/>
    <pageSetUpPr fitToPage="1"/>
  </sheetPr>
  <dimension ref="A1:T231"/>
  <sheetViews>
    <sheetView topLeftCell="B1" zoomScale="107" zoomScaleNormal="70" workbookViewId="0">
      <pane ySplit="13" topLeftCell="A14" activePane="bottomLeft" state="frozen"/>
      <selection activeCell="B16" sqref="B16"/>
      <selection pane="bottomLeft" activeCell="B1" sqref="B1"/>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1.81640625" customWidth="1"/>
    <col min="16" max="16" width="1.1796875" hidden="1" customWidth="1"/>
    <col min="17" max="17" width="1.1796875" customWidth="1"/>
    <col min="20" max="20" width="8.816406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71"/>
      <c r="Q2" s="171"/>
      <c r="R2" s="171"/>
      <c r="S2" s="171"/>
      <c r="T2" s="171"/>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72" t="s">
        <v>53</v>
      </c>
      <c r="S12" s="173"/>
      <c r="T12" s="174"/>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91" t="s">
        <v>54</v>
      </c>
      <c r="S13" s="91" t="s">
        <v>55</v>
      </c>
      <c r="T13" s="93" t="s">
        <v>60</v>
      </c>
    </row>
    <row r="14" spans="1:20" x14ac:dyDescent="0.35">
      <c r="A14" s="19">
        <v>1</v>
      </c>
      <c r="B14" s="19"/>
      <c r="C14" s="19"/>
      <c r="D14" s="16"/>
      <c r="E14" s="19"/>
      <c r="F14" s="19"/>
      <c r="G14" s="19"/>
      <c r="I14" s="20"/>
      <c r="J14" s="20"/>
      <c r="K14" s="20"/>
      <c r="M14" s="23"/>
      <c r="N14" s="68"/>
      <c r="O14" s="23"/>
      <c r="R14" s="83"/>
      <c r="S14" s="94"/>
      <c r="T14" s="96"/>
    </row>
    <row r="15" spans="1:20" x14ac:dyDescent="0.35">
      <c r="A15" s="16">
        <v>2</v>
      </c>
      <c r="B15" s="16"/>
      <c r="C15" s="16"/>
      <c r="D15" s="16"/>
      <c r="E15" s="19"/>
      <c r="F15" s="19"/>
      <c r="G15" s="19"/>
      <c r="I15" s="21"/>
      <c r="J15" s="22"/>
      <c r="K15" s="22"/>
      <c r="M15" s="24"/>
      <c r="N15" s="69"/>
      <c r="O15" s="24"/>
      <c r="R15" s="83"/>
      <c r="S15" s="94"/>
      <c r="T15" s="96"/>
    </row>
    <row r="16" spans="1:20" x14ac:dyDescent="0.35">
      <c r="A16" s="16">
        <v>3</v>
      </c>
      <c r="B16" s="16"/>
      <c r="C16" s="16"/>
      <c r="D16" s="16"/>
      <c r="E16" s="19"/>
      <c r="F16" s="19"/>
      <c r="G16" s="19"/>
      <c r="I16" s="21"/>
      <c r="J16" s="21"/>
      <c r="K16" s="21"/>
      <c r="M16" s="24"/>
      <c r="N16" s="69"/>
      <c r="O16" s="69"/>
      <c r="R16" s="83"/>
      <c r="S16" s="95"/>
      <c r="T16" s="96"/>
    </row>
    <row r="17" spans="1:20" x14ac:dyDescent="0.35">
      <c r="A17" s="16">
        <v>4</v>
      </c>
      <c r="B17" s="16"/>
      <c r="C17" s="16"/>
      <c r="D17" s="16"/>
      <c r="E17" s="19"/>
      <c r="F17" s="16"/>
      <c r="G17" s="16"/>
      <c r="I17" s="21"/>
      <c r="J17" s="22"/>
      <c r="K17" s="22"/>
      <c r="M17" s="24"/>
      <c r="N17" s="69"/>
      <c r="O17" s="69"/>
      <c r="R17" s="83"/>
      <c r="S17" s="94"/>
      <c r="T17" s="96"/>
    </row>
    <row r="18" spans="1:20" x14ac:dyDescent="0.35">
      <c r="A18" s="16">
        <v>5</v>
      </c>
      <c r="B18" s="16"/>
      <c r="C18" s="16"/>
      <c r="D18" s="16"/>
      <c r="E18" s="19"/>
      <c r="F18" s="16"/>
      <c r="G18" s="16"/>
      <c r="I18" s="21"/>
      <c r="J18" s="21"/>
      <c r="K18" s="21"/>
      <c r="M18" s="24"/>
      <c r="N18" s="24"/>
      <c r="O18" s="24"/>
      <c r="R18" s="80"/>
      <c r="S18" s="94"/>
      <c r="T18" s="96"/>
    </row>
    <row r="19" spans="1:20" x14ac:dyDescent="0.35">
      <c r="A19" s="16">
        <v>6</v>
      </c>
      <c r="B19" s="16"/>
      <c r="C19" s="16"/>
      <c r="D19" s="16"/>
      <c r="E19" s="19"/>
      <c r="F19" s="16"/>
      <c r="G19" s="16"/>
      <c r="I19" s="21"/>
      <c r="J19" s="21"/>
      <c r="K19" s="21"/>
      <c r="M19" s="24"/>
      <c r="N19" s="24"/>
      <c r="O19" s="24"/>
      <c r="R19" s="80"/>
      <c r="S19" s="94"/>
      <c r="T19" s="96"/>
    </row>
    <row r="20" spans="1:20" x14ac:dyDescent="0.35">
      <c r="A20" s="16">
        <v>7</v>
      </c>
      <c r="B20" s="16"/>
      <c r="C20" s="16"/>
      <c r="D20" s="16"/>
      <c r="E20" s="19"/>
      <c r="F20" s="16"/>
      <c r="G20" s="16"/>
      <c r="I20" s="21"/>
      <c r="J20" s="21"/>
      <c r="K20" s="21"/>
      <c r="M20" s="24"/>
      <c r="N20" s="24"/>
      <c r="O20" s="24"/>
      <c r="R20" s="80"/>
      <c r="S20" s="94"/>
      <c r="T20" s="96"/>
    </row>
    <row r="21" spans="1:20" x14ac:dyDescent="0.35">
      <c r="A21" s="16">
        <v>8</v>
      </c>
      <c r="B21" s="16"/>
      <c r="C21" s="16"/>
      <c r="D21" s="16"/>
      <c r="E21" s="19"/>
      <c r="F21" s="16"/>
      <c r="G21" s="16"/>
      <c r="I21" s="21"/>
      <c r="J21" s="21"/>
      <c r="K21" s="21"/>
      <c r="M21" s="24"/>
      <c r="N21" s="24"/>
      <c r="O21" s="24"/>
      <c r="R21" s="80"/>
      <c r="S21" s="94"/>
      <c r="T21" s="96"/>
    </row>
    <row r="22" spans="1:20" x14ac:dyDescent="0.35">
      <c r="A22" s="16">
        <v>9</v>
      </c>
      <c r="B22" s="16"/>
      <c r="C22" s="16"/>
      <c r="D22" s="16"/>
      <c r="E22" s="19"/>
      <c r="F22" s="16"/>
      <c r="G22" s="16"/>
      <c r="I22" s="21"/>
      <c r="J22" s="21"/>
      <c r="K22" s="21"/>
      <c r="M22" s="24"/>
      <c r="N22" s="24"/>
      <c r="O22" s="24"/>
      <c r="R22" s="80"/>
      <c r="S22" s="94"/>
      <c r="T22" s="96"/>
    </row>
    <row r="23" spans="1:20" x14ac:dyDescent="0.35">
      <c r="A23" s="16">
        <v>10</v>
      </c>
      <c r="B23" s="16"/>
      <c r="C23" s="16"/>
      <c r="D23" s="16"/>
      <c r="E23" s="19"/>
      <c r="F23" s="16"/>
      <c r="G23" s="16"/>
      <c r="I23" s="21"/>
      <c r="J23" s="21"/>
      <c r="K23" s="21"/>
      <c r="M23" s="24"/>
      <c r="N23" s="24"/>
      <c r="O23" s="24"/>
      <c r="R23" s="80"/>
      <c r="S23" s="94"/>
      <c r="T23" s="96"/>
    </row>
    <row r="24" spans="1:20" x14ac:dyDescent="0.35">
      <c r="A24" s="16">
        <v>11</v>
      </c>
      <c r="B24" s="16"/>
      <c r="C24" s="16"/>
      <c r="D24" s="16"/>
      <c r="E24" s="19"/>
      <c r="F24" s="16"/>
      <c r="G24" s="16"/>
      <c r="I24" s="21"/>
      <c r="J24" s="21"/>
      <c r="K24" s="21"/>
      <c r="M24" s="24"/>
      <c r="N24" s="24"/>
      <c r="O24" s="24"/>
      <c r="R24" s="80"/>
      <c r="S24" s="94"/>
      <c r="T24" s="96"/>
    </row>
    <row r="25" spans="1:20" x14ac:dyDescent="0.35">
      <c r="A25" s="16">
        <v>12</v>
      </c>
      <c r="B25" s="16"/>
      <c r="C25" s="16"/>
      <c r="D25" s="16"/>
      <c r="E25" s="19"/>
      <c r="F25" s="16"/>
      <c r="G25" s="16"/>
      <c r="I25" s="21"/>
      <c r="J25" s="21"/>
      <c r="K25" s="21"/>
      <c r="M25" s="24"/>
      <c r="N25" s="24"/>
      <c r="O25" s="24"/>
      <c r="R25" s="80"/>
      <c r="S25" s="94"/>
      <c r="T25" s="96"/>
    </row>
    <row r="26" spans="1:20" x14ac:dyDescent="0.35">
      <c r="A26" s="16">
        <v>13</v>
      </c>
      <c r="B26" s="16"/>
      <c r="C26" s="16"/>
      <c r="D26" s="16"/>
      <c r="E26" s="19"/>
      <c r="F26" s="16"/>
      <c r="G26" s="16"/>
      <c r="I26" s="21"/>
      <c r="J26" s="21"/>
      <c r="K26" s="21"/>
      <c r="M26" s="24"/>
      <c r="N26" s="24"/>
      <c r="O26" s="24"/>
      <c r="R26" s="80"/>
      <c r="S26" s="94"/>
      <c r="T26" s="96"/>
    </row>
    <row r="27" spans="1:20" x14ac:dyDescent="0.35">
      <c r="A27" s="16">
        <v>14</v>
      </c>
      <c r="B27" s="16"/>
      <c r="C27" s="16"/>
      <c r="D27" s="16"/>
      <c r="E27" s="19"/>
      <c r="F27" s="16"/>
      <c r="G27" s="16"/>
      <c r="I27" s="21"/>
      <c r="J27" s="21"/>
      <c r="K27" s="21"/>
      <c r="M27" s="24"/>
      <c r="N27" s="24"/>
      <c r="O27" s="24"/>
      <c r="R27" s="80"/>
      <c r="S27" s="94"/>
      <c r="T27" s="96"/>
    </row>
    <row r="28" spans="1:20" x14ac:dyDescent="0.35">
      <c r="A28" s="16">
        <v>15</v>
      </c>
      <c r="B28" s="16"/>
      <c r="C28" s="16"/>
      <c r="D28" s="16"/>
      <c r="E28" s="19"/>
      <c r="F28" s="16"/>
      <c r="G28" s="16"/>
      <c r="I28" s="21"/>
      <c r="J28" s="21"/>
      <c r="K28" s="21"/>
      <c r="M28" s="24"/>
      <c r="N28" s="24"/>
      <c r="O28" s="24"/>
      <c r="R28" s="80"/>
      <c r="S28" s="94"/>
      <c r="T28" s="96"/>
    </row>
    <row r="29" spans="1:20" x14ac:dyDescent="0.35">
      <c r="A29" s="16">
        <v>16</v>
      </c>
      <c r="B29" s="16"/>
      <c r="C29" s="16"/>
      <c r="D29" s="16"/>
      <c r="E29" s="19"/>
      <c r="F29" s="16"/>
      <c r="G29" s="16"/>
      <c r="I29" s="21"/>
      <c r="J29" s="21"/>
      <c r="K29" s="21"/>
      <c r="M29" s="24"/>
      <c r="N29" s="24"/>
      <c r="O29" s="24"/>
      <c r="R29" s="80"/>
      <c r="S29" s="94"/>
      <c r="T29" s="96"/>
    </row>
    <row r="30" spans="1:20" x14ac:dyDescent="0.35">
      <c r="A30" s="16">
        <v>17</v>
      </c>
      <c r="B30" s="16"/>
      <c r="C30" s="16"/>
      <c r="D30" s="16"/>
      <c r="E30" s="19"/>
      <c r="F30" s="16"/>
      <c r="G30" s="16"/>
      <c r="I30" s="21"/>
      <c r="J30" s="21"/>
      <c r="K30" s="21"/>
      <c r="M30" s="24"/>
      <c r="N30" s="24"/>
      <c r="O30" s="24"/>
      <c r="R30" s="80"/>
      <c r="S30" s="94"/>
      <c r="T30" s="96"/>
    </row>
    <row r="31" spans="1:20" x14ac:dyDescent="0.35">
      <c r="A31" s="16">
        <v>18</v>
      </c>
      <c r="B31" s="16"/>
      <c r="C31" s="16"/>
      <c r="D31" s="16"/>
      <c r="E31" s="19"/>
      <c r="F31" s="16"/>
      <c r="G31" s="16"/>
      <c r="I31" s="21"/>
      <c r="J31" s="21"/>
      <c r="K31" s="21"/>
      <c r="M31" s="24"/>
      <c r="N31" s="24"/>
      <c r="O31" s="24"/>
      <c r="R31" s="80"/>
      <c r="S31" s="94"/>
      <c r="T31" s="96"/>
    </row>
    <row r="32" spans="1:20" x14ac:dyDescent="0.35">
      <c r="A32" s="16">
        <v>19</v>
      </c>
      <c r="B32" s="16"/>
      <c r="C32" s="16"/>
      <c r="D32" s="16"/>
      <c r="E32" s="19"/>
      <c r="F32" s="16"/>
      <c r="G32" s="16"/>
      <c r="I32" s="21"/>
      <c r="J32" s="21"/>
      <c r="K32" s="21"/>
      <c r="M32" s="24"/>
      <c r="N32" s="24"/>
      <c r="O32" s="24"/>
      <c r="R32" s="80"/>
      <c r="S32" s="94"/>
      <c r="T32" s="96"/>
    </row>
    <row r="33" spans="1:20" x14ac:dyDescent="0.35">
      <c r="A33" s="16">
        <v>20</v>
      </c>
      <c r="B33" s="16"/>
      <c r="C33" s="16"/>
      <c r="D33" s="16"/>
      <c r="E33" s="19"/>
      <c r="F33" s="16"/>
      <c r="G33" s="16"/>
      <c r="I33" s="21"/>
      <c r="J33" s="21"/>
      <c r="K33" s="21"/>
      <c r="M33" s="24"/>
      <c r="N33" s="24"/>
      <c r="O33" s="24"/>
      <c r="R33" s="80"/>
      <c r="S33" s="94"/>
      <c r="T33" s="96"/>
    </row>
    <row r="34" spans="1:20" x14ac:dyDescent="0.35">
      <c r="A34" s="45" t="s">
        <v>27</v>
      </c>
      <c r="R34" s="2"/>
      <c r="S34" s="2"/>
      <c r="T34" s="96"/>
    </row>
    <row r="35" spans="1:20" x14ac:dyDescent="0.35">
      <c r="A35" s="45"/>
      <c r="R35" s="2"/>
      <c r="S35" s="2"/>
      <c r="T35" s="96"/>
    </row>
    <row r="36" spans="1:20" ht="14.5" customHeight="1" x14ac:dyDescent="0.35">
      <c r="A36" s="48" t="s">
        <v>28</v>
      </c>
      <c r="B36" s="48"/>
      <c r="C36" s="48"/>
      <c r="D36" s="47"/>
      <c r="E36" s="47"/>
      <c r="F36" s="47"/>
      <c r="G36" s="47"/>
      <c r="J36" s="49"/>
      <c r="K36" s="49"/>
      <c r="L36" s="43"/>
      <c r="M36" s="49"/>
      <c r="N36" s="49"/>
      <c r="O36" s="49"/>
      <c r="P36" s="49"/>
      <c r="R36" s="2"/>
      <c r="S36" s="2"/>
      <c r="T36" s="96"/>
    </row>
    <row r="37" spans="1:20" x14ac:dyDescent="0.35">
      <c r="A37" s="168" t="s">
        <v>13</v>
      </c>
      <c r="B37" s="168"/>
      <c r="C37" s="30">
        <f>COUNTIF('SHEET 1'!D14:D33,"staff")</f>
        <v>0</v>
      </c>
      <c r="D37" s="6"/>
      <c r="E37" s="30"/>
      <c r="L37" s="42"/>
      <c r="N37" s="34"/>
      <c r="P37" s="34"/>
      <c r="R37" s="2"/>
      <c r="S37" s="2"/>
      <c r="T37" s="96"/>
    </row>
    <row r="38" spans="1:20" x14ac:dyDescent="0.35">
      <c r="A38" s="168" t="s">
        <v>14</v>
      </c>
      <c r="B38" s="168"/>
      <c r="C38" s="30">
        <f>COUNTIF('SHEET 1'!D14:D33,"student")</f>
        <v>0</v>
      </c>
      <c r="D38" s="6"/>
      <c r="E38" s="30"/>
      <c r="R38" s="2"/>
      <c r="S38" s="2"/>
      <c r="T38" s="96"/>
    </row>
    <row r="39" spans="1:20" x14ac:dyDescent="0.35">
      <c r="A39" s="168" t="s">
        <v>15</v>
      </c>
      <c r="B39" s="168"/>
      <c r="C39" s="30">
        <f>COUNTIF('SHEET 1'!D14:D33,"hoteling")</f>
        <v>0</v>
      </c>
      <c r="D39" s="6"/>
      <c r="E39" s="30"/>
      <c r="R39" s="2"/>
      <c r="S39" s="2"/>
      <c r="T39" s="96"/>
    </row>
    <row r="40" spans="1:20" ht="14.5" customHeight="1" x14ac:dyDescent="0.35">
      <c r="R40" s="2"/>
      <c r="S40" s="2"/>
      <c r="T40" s="96"/>
    </row>
    <row r="41" spans="1:20" x14ac:dyDescent="0.35">
      <c r="A41" s="175" t="s">
        <v>29</v>
      </c>
      <c r="B41" s="175"/>
      <c r="C41" s="175"/>
      <c r="R41" s="2"/>
      <c r="S41" s="2"/>
      <c r="T41" s="96"/>
    </row>
    <row r="42" spans="1:20" x14ac:dyDescent="0.35">
      <c r="A42" s="50" t="s">
        <v>19</v>
      </c>
      <c r="C42">
        <f>COUNTIF('SHEET 1'!I14:I33,"NO")</f>
        <v>0</v>
      </c>
      <c r="R42" s="2"/>
      <c r="S42" s="2"/>
      <c r="T42" s="96"/>
    </row>
    <row r="43" spans="1:20" x14ac:dyDescent="0.35">
      <c r="A43" s="50" t="s">
        <v>18</v>
      </c>
      <c r="C43">
        <f>COUNTIF('SHEET 1'!I14:I33,"yes")</f>
        <v>0</v>
      </c>
      <c r="R43" s="2"/>
      <c r="S43" s="2"/>
      <c r="T43" s="96"/>
    </row>
    <row r="44" spans="1:20" x14ac:dyDescent="0.35">
      <c r="R44" s="2"/>
      <c r="S44" s="2"/>
      <c r="T44" s="96"/>
    </row>
    <row r="45" spans="1:20" ht="14.5" customHeight="1" x14ac:dyDescent="0.35">
      <c r="A45" s="51" t="s">
        <v>21</v>
      </c>
      <c r="B45" s="51"/>
      <c r="C45" s="51"/>
      <c r="R45" s="2"/>
      <c r="S45" s="2"/>
      <c r="T45" s="96"/>
    </row>
    <row r="46" spans="1:20" x14ac:dyDescent="0.35">
      <c r="A46" s="50" t="s">
        <v>30</v>
      </c>
      <c r="C46" s="52">
        <f>COUNTA('SHEET 1'!N14:N33)</f>
        <v>0</v>
      </c>
      <c r="R46" s="2"/>
      <c r="S46" s="2"/>
      <c r="T46" s="96"/>
    </row>
    <row r="47" spans="1:20" x14ac:dyDescent="0.35">
      <c r="A47" s="164" t="s">
        <v>31</v>
      </c>
      <c r="B47" s="164"/>
      <c r="C47" s="52">
        <f>COUNTA('SHEET 1'!O14:O33)</f>
        <v>0</v>
      </c>
      <c r="R47" s="2"/>
      <c r="S47" s="2"/>
      <c r="T47" s="96"/>
    </row>
    <row r="48" spans="1:20" x14ac:dyDescent="0.35">
      <c r="T48" s="96"/>
    </row>
    <row r="49" spans="20:20" x14ac:dyDescent="0.35">
      <c r="T49" s="96"/>
    </row>
    <row r="50" spans="20:20" x14ac:dyDescent="0.35">
      <c r="T50" s="96"/>
    </row>
    <row r="51" spans="20:20" x14ac:dyDescent="0.35">
      <c r="T51" s="96"/>
    </row>
    <row r="52" spans="20:20" x14ac:dyDescent="0.35">
      <c r="T52" s="96"/>
    </row>
    <row r="53" spans="20:20" x14ac:dyDescent="0.35">
      <c r="T53" s="96"/>
    </row>
    <row r="54" spans="20:20" x14ac:dyDescent="0.35">
      <c r="T54" s="96"/>
    </row>
    <row r="55" spans="20:20" x14ac:dyDescent="0.35">
      <c r="T55" s="96"/>
    </row>
    <row r="56" spans="20:20" x14ac:dyDescent="0.35">
      <c r="T56" s="96"/>
    </row>
    <row r="57" spans="20:20" x14ac:dyDescent="0.35">
      <c r="T57" s="96"/>
    </row>
    <row r="58" spans="20:20" x14ac:dyDescent="0.35">
      <c r="T58" s="96"/>
    </row>
    <row r="59" spans="20:20" x14ac:dyDescent="0.35">
      <c r="T59" s="96"/>
    </row>
    <row r="60" spans="20:20" x14ac:dyDescent="0.35">
      <c r="T60" s="96"/>
    </row>
    <row r="61" spans="20:20" x14ac:dyDescent="0.35">
      <c r="T61" s="96"/>
    </row>
    <row r="62" spans="20:20" x14ac:dyDescent="0.35">
      <c r="T62" s="96"/>
    </row>
    <row r="63" spans="20:20" x14ac:dyDescent="0.35">
      <c r="T63" s="96"/>
    </row>
    <row r="64" spans="20:20" x14ac:dyDescent="0.35">
      <c r="T64" s="96"/>
    </row>
    <row r="65" spans="20:20" x14ac:dyDescent="0.35">
      <c r="T65" s="96"/>
    </row>
    <row r="66" spans="20:20" x14ac:dyDescent="0.35">
      <c r="T66" s="96"/>
    </row>
    <row r="67" spans="20:20" x14ac:dyDescent="0.35">
      <c r="T67" s="96"/>
    </row>
    <row r="68" spans="20:20" x14ac:dyDescent="0.35">
      <c r="T68" s="96"/>
    </row>
    <row r="69" spans="20:20" x14ac:dyDescent="0.35">
      <c r="T69" s="96"/>
    </row>
    <row r="70" spans="20:20" x14ac:dyDescent="0.35">
      <c r="T70" s="96"/>
    </row>
    <row r="71" spans="20:20" x14ac:dyDescent="0.35">
      <c r="T71" s="96"/>
    </row>
    <row r="72" spans="20:20" x14ac:dyDescent="0.35">
      <c r="T72" s="96"/>
    </row>
    <row r="73" spans="20:20" x14ac:dyDescent="0.35">
      <c r="T73" s="96"/>
    </row>
    <row r="74" spans="20:20" x14ac:dyDescent="0.35">
      <c r="T74" s="96"/>
    </row>
    <row r="75" spans="20:20" x14ac:dyDescent="0.35">
      <c r="T75" s="96"/>
    </row>
    <row r="76" spans="20:20" x14ac:dyDescent="0.35">
      <c r="T76" s="96"/>
    </row>
    <row r="77" spans="20:20" x14ac:dyDescent="0.35">
      <c r="T77" s="96"/>
    </row>
    <row r="78" spans="20:20" x14ac:dyDescent="0.35">
      <c r="T78" s="96"/>
    </row>
    <row r="79" spans="20:20" x14ac:dyDescent="0.35">
      <c r="T79" s="96"/>
    </row>
    <row r="80" spans="20:20" x14ac:dyDescent="0.35">
      <c r="T80" s="96"/>
    </row>
    <row r="81" spans="4:20" x14ac:dyDescent="0.35">
      <c r="T81" s="96"/>
    </row>
    <row r="82" spans="4:20" x14ac:dyDescent="0.35">
      <c r="T82" s="96"/>
    </row>
    <row r="83" spans="4:20" x14ac:dyDescent="0.35">
      <c r="D83" s="16"/>
      <c r="E83" s="2"/>
      <c r="T83" s="96"/>
    </row>
    <row r="84" spans="4:20" x14ac:dyDescent="0.35">
      <c r="D84" s="16"/>
      <c r="E84" s="2"/>
      <c r="T84" s="96"/>
    </row>
    <row r="85" spans="4:20" x14ac:dyDescent="0.35">
      <c r="D85" s="16"/>
      <c r="E85" s="2"/>
      <c r="T85" s="96"/>
    </row>
    <row r="86" spans="4:20" x14ac:dyDescent="0.35">
      <c r="D86" s="16"/>
      <c r="E86" s="2"/>
      <c r="T86" s="96"/>
    </row>
    <row r="87" spans="4:20" x14ac:dyDescent="0.35">
      <c r="D87" s="16"/>
      <c r="E87" s="2"/>
      <c r="T87" s="96"/>
    </row>
    <row r="88" spans="4:20" x14ac:dyDescent="0.35">
      <c r="D88" s="16"/>
      <c r="E88" s="2"/>
      <c r="T88" s="96"/>
    </row>
    <row r="89" spans="4:20" x14ac:dyDescent="0.35">
      <c r="D89" s="16"/>
      <c r="E89" s="2"/>
      <c r="T89" s="96"/>
    </row>
    <row r="90" spans="4:20" x14ac:dyDescent="0.35">
      <c r="D90" s="16"/>
      <c r="E90" s="2"/>
      <c r="T90" s="96"/>
    </row>
    <row r="91" spans="4:20" x14ac:dyDescent="0.35">
      <c r="D91" s="16"/>
      <c r="E91" s="2"/>
      <c r="T91" s="96"/>
    </row>
    <row r="92" spans="4:20" x14ac:dyDescent="0.35">
      <c r="D92" s="16"/>
      <c r="E92" s="2"/>
      <c r="T92" s="96"/>
    </row>
    <row r="93" spans="4:20" x14ac:dyDescent="0.35">
      <c r="D93" s="16"/>
      <c r="E93" s="2"/>
      <c r="T93" s="96"/>
    </row>
    <row r="94" spans="4:20" x14ac:dyDescent="0.35">
      <c r="D94" s="16"/>
      <c r="E94" s="2"/>
      <c r="T94" s="96"/>
    </row>
    <row r="95" spans="4:20" x14ac:dyDescent="0.35">
      <c r="D95" s="16"/>
      <c r="E95" s="2"/>
      <c r="T95" s="96"/>
    </row>
    <row r="96" spans="4:20" x14ac:dyDescent="0.35">
      <c r="D96" s="16"/>
      <c r="E96" s="2"/>
      <c r="T96" s="96"/>
    </row>
    <row r="97" spans="4:20" x14ac:dyDescent="0.35">
      <c r="D97" s="16"/>
      <c r="E97" s="2"/>
      <c r="T97" s="96"/>
    </row>
    <row r="98" spans="4:20" x14ac:dyDescent="0.35">
      <c r="D98" s="16"/>
      <c r="E98" s="2"/>
      <c r="T98" s="96"/>
    </row>
    <row r="99" spans="4:20" x14ac:dyDescent="0.35">
      <c r="D99" s="16"/>
      <c r="E99" s="2"/>
      <c r="T99" s="96"/>
    </row>
    <row r="100" spans="4:20" x14ac:dyDescent="0.35">
      <c r="D100" s="16"/>
      <c r="E100" s="2"/>
      <c r="T100" s="96"/>
    </row>
    <row r="101" spans="4:20" x14ac:dyDescent="0.35">
      <c r="D101" s="16"/>
      <c r="E101" s="2"/>
      <c r="T101" s="96"/>
    </row>
    <row r="102" spans="4:20" x14ac:dyDescent="0.35">
      <c r="D102" s="16"/>
      <c r="E102" s="2"/>
      <c r="T102" s="96"/>
    </row>
    <row r="103" spans="4:20" x14ac:dyDescent="0.35">
      <c r="T103" s="96"/>
    </row>
    <row r="104" spans="4:20" x14ac:dyDescent="0.35">
      <c r="T104" s="96"/>
    </row>
    <row r="105" spans="4:20" x14ac:dyDescent="0.35">
      <c r="T105" s="96"/>
    </row>
    <row r="106" spans="4:20" x14ac:dyDescent="0.35">
      <c r="T106" s="96"/>
    </row>
    <row r="107" spans="4:20" x14ac:dyDescent="0.35">
      <c r="T107" s="96"/>
    </row>
    <row r="108" spans="4:20" x14ac:dyDescent="0.35">
      <c r="T108" s="96"/>
    </row>
    <row r="109" spans="4:20" x14ac:dyDescent="0.35">
      <c r="T109" s="96"/>
    </row>
    <row r="110" spans="4:20" x14ac:dyDescent="0.35">
      <c r="T110" s="96"/>
    </row>
    <row r="111" spans="4:20" x14ac:dyDescent="0.35">
      <c r="T111" s="96"/>
    </row>
    <row r="112" spans="4:20" x14ac:dyDescent="0.35">
      <c r="T112" s="96"/>
    </row>
    <row r="113" spans="20:20" x14ac:dyDescent="0.35">
      <c r="T113" s="96"/>
    </row>
    <row r="114" spans="20:20" x14ac:dyDescent="0.35">
      <c r="T114" s="96"/>
    </row>
    <row r="115" spans="20:20" x14ac:dyDescent="0.35">
      <c r="T115" s="96"/>
    </row>
    <row r="116" spans="20:20" x14ac:dyDescent="0.35">
      <c r="T116" s="96"/>
    </row>
    <row r="117" spans="20:20" x14ac:dyDescent="0.35">
      <c r="T117" s="96"/>
    </row>
    <row r="118" spans="20:20" x14ac:dyDescent="0.35">
      <c r="T118" s="96"/>
    </row>
    <row r="119" spans="20:20" x14ac:dyDescent="0.35">
      <c r="T119" s="96"/>
    </row>
    <row r="120" spans="20:20" x14ac:dyDescent="0.35">
      <c r="T120" s="96"/>
    </row>
    <row r="121" spans="20:20" x14ac:dyDescent="0.35">
      <c r="T121" s="96"/>
    </row>
    <row r="122" spans="20:20" x14ac:dyDescent="0.35">
      <c r="T122" s="96"/>
    </row>
    <row r="123" spans="20:20" x14ac:dyDescent="0.35">
      <c r="T123" s="96"/>
    </row>
    <row r="124" spans="20:20" x14ac:dyDescent="0.35">
      <c r="T124" s="96"/>
    </row>
    <row r="125" spans="20:20" x14ac:dyDescent="0.35">
      <c r="T125" s="96"/>
    </row>
    <row r="126" spans="20:20" x14ac:dyDescent="0.35">
      <c r="T126" s="96"/>
    </row>
    <row r="127" spans="20:20" x14ac:dyDescent="0.35">
      <c r="T127" s="96"/>
    </row>
    <row r="128" spans="20:20" x14ac:dyDescent="0.35">
      <c r="T128" s="96"/>
    </row>
    <row r="129" spans="20:20" x14ac:dyDescent="0.35">
      <c r="T129" s="96"/>
    </row>
    <row r="130" spans="20:20" x14ac:dyDescent="0.35">
      <c r="T130" s="96"/>
    </row>
    <row r="131" spans="20:20" x14ac:dyDescent="0.35">
      <c r="T131" s="96"/>
    </row>
    <row r="132" spans="20:20" x14ac:dyDescent="0.35">
      <c r="T132" s="96"/>
    </row>
    <row r="133" spans="20:20" x14ac:dyDescent="0.35">
      <c r="T133" s="96"/>
    </row>
    <row r="134" spans="20:20" x14ac:dyDescent="0.35">
      <c r="T134" s="96"/>
    </row>
    <row r="135" spans="20:20" x14ac:dyDescent="0.35">
      <c r="T135" s="96"/>
    </row>
    <row r="136" spans="20:20" x14ac:dyDescent="0.35">
      <c r="T136" s="96"/>
    </row>
    <row r="137" spans="20:20" x14ac:dyDescent="0.35">
      <c r="T137" s="96"/>
    </row>
    <row r="138" spans="20:20" x14ac:dyDescent="0.35">
      <c r="T138" s="96"/>
    </row>
    <row r="139" spans="20:20" x14ac:dyDescent="0.35">
      <c r="T139" s="96"/>
    </row>
    <row r="140" spans="20:20" x14ac:dyDescent="0.35">
      <c r="T140" s="96"/>
    </row>
    <row r="141" spans="20:20" x14ac:dyDescent="0.35">
      <c r="T141" s="96"/>
    </row>
    <row r="142" spans="20:20" x14ac:dyDescent="0.35">
      <c r="T142" s="96"/>
    </row>
    <row r="143" spans="20:20" x14ac:dyDescent="0.35">
      <c r="T143" s="96"/>
    </row>
    <row r="144" spans="20:20" x14ac:dyDescent="0.35">
      <c r="T144" s="96"/>
    </row>
    <row r="145" spans="20:20" x14ac:dyDescent="0.35">
      <c r="T145" s="96"/>
    </row>
    <row r="146" spans="20:20" x14ac:dyDescent="0.35">
      <c r="T146" s="96"/>
    </row>
    <row r="147" spans="20:20" x14ac:dyDescent="0.35">
      <c r="T147" s="96"/>
    </row>
    <row r="148" spans="20:20" x14ac:dyDescent="0.35">
      <c r="T148" s="96"/>
    </row>
    <row r="149" spans="20:20" x14ac:dyDescent="0.35">
      <c r="T149" s="96"/>
    </row>
    <row r="150" spans="20:20" x14ac:dyDescent="0.35">
      <c r="T150" s="96"/>
    </row>
    <row r="151" spans="20:20" x14ac:dyDescent="0.35">
      <c r="T151" s="96"/>
    </row>
    <row r="152" spans="20:20" x14ac:dyDescent="0.35">
      <c r="T152" s="96"/>
    </row>
    <row r="153" spans="20:20" x14ac:dyDescent="0.35">
      <c r="T153" s="96"/>
    </row>
    <row r="154" spans="20:20" x14ac:dyDescent="0.35">
      <c r="T154" s="96"/>
    </row>
    <row r="155" spans="20:20" x14ac:dyDescent="0.35">
      <c r="T155" s="96"/>
    </row>
    <row r="156" spans="20:20" x14ac:dyDescent="0.35">
      <c r="T156" s="96"/>
    </row>
    <row r="157" spans="20:20" x14ac:dyDescent="0.35">
      <c r="T157" s="96"/>
    </row>
    <row r="158" spans="20:20" x14ac:dyDescent="0.35">
      <c r="T158" s="96"/>
    </row>
    <row r="159" spans="20:20" x14ac:dyDescent="0.35">
      <c r="T159" s="96"/>
    </row>
    <row r="160" spans="20:20" x14ac:dyDescent="0.35">
      <c r="T160" s="96"/>
    </row>
    <row r="161" spans="20:20" x14ac:dyDescent="0.35">
      <c r="T161" s="96"/>
    </row>
    <row r="162" spans="20:20" x14ac:dyDescent="0.35">
      <c r="T162" s="96"/>
    </row>
    <row r="163" spans="20:20" x14ac:dyDescent="0.35">
      <c r="T163" s="96"/>
    </row>
    <row r="164" spans="20:20" x14ac:dyDescent="0.35">
      <c r="T164" s="96"/>
    </row>
    <row r="165" spans="20:20" x14ac:dyDescent="0.35">
      <c r="T165" s="96"/>
    </row>
    <row r="166" spans="20:20" x14ac:dyDescent="0.35">
      <c r="T166" s="96"/>
    </row>
    <row r="167" spans="20:20" x14ac:dyDescent="0.35">
      <c r="T167" s="96"/>
    </row>
    <row r="168" spans="20:20" x14ac:dyDescent="0.35">
      <c r="T168" s="96"/>
    </row>
    <row r="169" spans="20:20" x14ac:dyDescent="0.35">
      <c r="T169" s="96"/>
    </row>
    <row r="170" spans="20:20" x14ac:dyDescent="0.35">
      <c r="T170" s="96"/>
    </row>
    <row r="171" spans="20:20" x14ac:dyDescent="0.35">
      <c r="T171" s="96"/>
    </row>
    <row r="172" spans="20:20" x14ac:dyDescent="0.35">
      <c r="T172" s="96"/>
    </row>
    <row r="173" spans="20:20" x14ac:dyDescent="0.35">
      <c r="T173" s="96"/>
    </row>
    <row r="174" spans="20:20" x14ac:dyDescent="0.35">
      <c r="T174" s="96"/>
    </row>
    <row r="175" spans="20:20" x14ac:dyDescent="0.35">
      <c r="T175" s="96"/>
    </row>
    <row r="176" spans="20:20" x14ac:dyDescent="0.35">
      <c r="T176" s="96"/>
    </row>
    <row r="177" spans="20:20" x14ac:dyDescent="0.35">
      <c r="T177" s="96"/>
    </row>
    <row r="178" spans="20:20" x14ac:dyDescent="0.35">
      <c r="T178" s="96"/>
    </row>
    <row r="179" spans="20:20" x14ac:dyDescent="0.35">
      <c r="T179" s="96"/>
    </row>
    <row r="180" spans="20:20" x14ac:dyDescent="0.35">
      <c r="T180" s="96"/>
    </row>
    <row r="181" spans="20:20" x14ac:dyDescent="0.35">
      <c r="T181" s="96"/>
    </row>
    <row r="182" spans="20:20" x14ac:dyDescent="0.35">
      <c r="T182" s="96"/>
    </row>
    <row r="183" spans="20:20" x14ac:dyDescent="0.35">
      <c r="T183" s="96"/>
    </row>
    <row r="184" spans="20:20" x14ac:dyDescent="0.35">
      <c r="T184" s="96"/>
    </row>
    <row r="185" spans="20:20" x14ac:dyDescent="0.35">
      <c r="T185" s="96"/>
    </row>
    <row r="186" spans="20:20" x14ac:dyDescent="0.35">
      <c r="T186" s="96"/>
    </row>
    <row r="187" spans="20:20" x14ac:dyDescent="0.35">
      <c r="T187" s="96"/>
    </row>
    <row r="188" spans="20:20" x14ac:dyDescent="0.35">
      <c r="T188" s="96"/>
    </row>
    <row r="189" spans="20:20" x14ac:dyDescent="0.35">
      <c r="T189" s="96"/>
    </row>
    <row r="190" spans="20:20" x14ac:dyDescent="0.35">
      <c r="T190" s="96"/>
    </row>
    <row r="191" spans="20:20" x14ac:dyDescent="0.35">
      <c r="T191" s="96"/>
    </row>
    <row r="192" spans="20:20" x14ac:dyDescent="0.35">
      <c r="T192" s="96"/>
    </row>
    <row r="193" spans="20:20" x14ac:dyDescent="0.35">
      <c r="T193" s="96"/>
    </row>
    <row r="194" spans="20:20" x14ac:dyDescent="0.35">
      <c r="T194" s="96"/>
    </row>
    <row r="195" spans="20:20" x14ac:dyDescent="0.35">
      <c r="T195" s="96"/>
    </row>
    <row r="196" spans="20:20" x14ac:dyDescent="0.35">
      <c r="T196" s="96"/>
    </row>
    <row r="197" spans="20:20" x14ac:dyDescent="0.35">
      <c r="T197" s="96"/>
    </row>
    <row r="198" spans="20:20" x14ac:dyDescent="0.35">
      <c r="T198" s="96"/>
    </row>
    <row r="199" spans="20:20" x14ac:dyDescent="0.35">
      <c r="T199" s="96"/>
    </row>
    <row r="200" spans="20:20" x14ac:dyDescent="0.35">
      <c r="T200" s="96"/>
    </row>
    <row r="201" spans="20:20" x14ac:dyDescent="0.35">
      <c r="T201" s="96"/>
    </row>
    <row r="202" spans="20:20" x14ac:dyDescent="0.35">
      <c r="T202" s="96"/>
    </row>
    <row r="203" spans="20:20" x14ac:dyDescent="0.35">
      <c r="T203" s="96"/>
    </row>
    <row r="204" spans="20:20" x14ac:dyDescent="0.35">
      <c r="T204" s="96"/>
    </row>
    <row r="205" spans="20:20" x14ac:dyDescent="0.35">
      <c r="T205" s="96"/>
    </row>
    <row r="206" spans="20:20" x14ac:dyDescent="0.35">
      <c r="T206" s="96"/>
    </row>
    <row r="207" spans="20:20" x14ac:dyDescent="0.35">
      <c r="T207" s="96"/>
    </row>
    <row r="208" spans="20:20" x14ac:dyDescent="0.35">
      <c r="T208" s="96"/>
    </row>
    <row r="209" spans="20:20" x14ac:dyDescent="0.35">
      <c r="T209" s="96"/>
    </row>
    <row r="210" spans="20:20" x14ac:dyDescent="0.35">
      <c r="T210" s="96"/>
    </row>
    <row r="211" spans="20:20" x14ac:dyDescent="0.35">
      <c r="T211" s="96"/>
    </row>
    <row r="212" spans="20:20" x14ac:dyDescent="0.35">
      <c r="T212" s="96"/>
    </row>
    <row r="213" spans="20:20" x14ac:dyDescent="0.35">
      <c r="T213" s="96"/>
    </row>
    <row r="214" spans="20:20" x14ac:dyDescent="0.35">
      <c r="T214" s="96"/>
    </row>
    <row r="215" spans="20:20" x14ac:dyDescent="0.35">
      <c r="T215" s="96"/>
    </row>
    <row r="216" spans="20:20" x14ac:dyDescent="0.35">
      <c r="T216" s="96"/>
    </row>
    <row r="217" spans="20:20" x14ac:dyDescent="0.35">
      <c r="T217" s="96"/>
    </row>
    <row r="218" spans="20:20" x14ac:dyDescent="0.35">
      <c r="T218" s="96"/>
    </row>
    <row r="219" spans="20:20" x14ac:dyDescent="0.35">
      <c r="T219" s="96"/>
    </row>
    <row r="220" spans="20:20" x14ac:dyDescent="0.35">
      <c r="T220" s="96"/>
    </row>
    <row r="221" spans="20:20" x14ac:dyDescent="0.35">
      <c r="T221" s="96"/>
    </row>
    <row r="222" spans="20:20" x14ac:dyDescent="0.35">
      <c r="T222" s="96"/>
    </row>
    <row r="223" spans="20:20" x14ac:dyDescent="0.35">
      <c r="T223" s="96"/>
    </row>
    <row r="224" spans="20:20" x14ac:dyDescent="0.35">
      <c r="T224" s="96"/>
    </row>
    <row r="225" spans="20:20" x14ac:dyDescent="0.35">
      <c r="T225" s="96"/>
    </row>
    <row r="226" spans="20:20" x14ac:dyDescent="0.35">
      <c r="T226" s="96"/>
    </row>
    <row r="227" spans="20:20" x14ac:dyDescent="0.35">
      <c r="T227" s="96"/>
    </row>
    <row r="228" spans="20:20" x14ac:dyDescent="0.35">
      <c r="T228" s="96"/>
    </row>
    <row r="229" spans="20:20" x14ac:dyDescent="0.35">
      <c r="T229" s="96"/>
    </row>
    <row r="230" spans="20:20" x14ac:dyDescent="0.35">
      <c r="T230" s="96"/>
    </row>
    <row r="231" spans="20:20" x14ac:dyDescent="0.35">
      <c r="T231" s="96"/>
    </row>
  </sheetData>
  <mergeCells count="17">
    <mergeCell ref="A2:T2"/>
    <mergeCell ref="R12:T12"/>
    <mergeCell ref="A38:B38"/>
    <mergeCell ref="A39:B39"/>
    <mergeCell ref="A41:C41"/>
    <mergeCell ref="F12:G12"/>
    <mergeCell ref="I12:K12"/>
    <mergeCell ref="M12:O12"/>
    <mergeCell ref="A4:D4"/>
    <mergeCell ref="A5:D5"/>
    <mergeCell ref="A6:D6"/>
    <mergeCell ref="A7:D7"/>
    <mergeCell ref="A9:D9"/>
    <mergeCell ref="A47:B47"/>
    <mergeCell ref="A10:D10"/>
    <mergeCell ref="A12:E12"/>
    <mergeCell ref="A37:B37"/>
  </mergeCells>
  <dataValidations count="3">
    <dataValidation type="list" allowBlank="1" showInputMessage="1" showErrorMessage="1" sqref="I14:I33" xr:uid="{B1C9B09E-3435-4215-9BE3-380D852C8D48}">
      <formula1>"YES, NO"</formula1>
    </dataValidation>
    <dataValidation type="list" allowBlank="1" showInputMessage="1" showErrorMessage="1" sqref="D83:E102 D14:D33" xr:uid="{846DBA11-35CF-4100-B5FE-72BD11BEE38D}">
      <formula1>"STAFF, STUDENT, HOTELING"</formula1>
    </dataValidation>
    <dataValidation allowBlank="1" showDropDown="1" showInputMessage="1" showErrorMessage="1" sqref="E14:E33 F14 F17:F33" xr:uid="{B44D1E6C-24B7-426F-A469-2A8A0F92E782}"/>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AE358-63CE-844F-AF36-E3B6D788F5CF}">
  <sheetPr>
    <tabColor theme="4"/>
    <pageSetUpPr fitToPage="1"/>
  </sheetPr>
  <dimension ref="A1:T102"/>
  <sheetViews>
    <sheetView zoomScaleNormal="100" workbookViewId="0">
      <pane ySplit="13" topLeftCell="A14" activePane="bottomLeft" state="frozen"/>
      <selection activeCell="B16" sqref="B16"/>
      <selection pane="bottomLeft"/>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1.81640625" customWidth="1"/>
    <col min="16" max="16" width="1.1796875" hidden="1" customWidth="1"/>
    <col min="17" max="17" width="1.363281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71"/>
      <c r="Q2" s="171"/>
      <c r="R2" s="171"/>
      <c r="S2" s="171"/>
      <c r="T2" s="171"/>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72" t="s">
        <v>53</v>
      </c>
      <c r="S12" s="173"/>
      <c r="T12" s="174"/>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98" t="s">
        <v>54</v>
      </c>
      <c r="S13" s="98" t="s">
        <v>55</v>
      </c>
      <c r="T13" s="97" t="s">
        <v>60</v>
      </c>
    </row>
    <row r="14" spans="1:20" x14ac:dyDescent="0.35">
      <c r="A14" s="19">
        <v>1</v>
      </c>
      <c r="B14" s="19"/>
      <c r="C14" s="19"/>
      <c r="D14" s="16"/>
      <c r="E14" s="19"/>
      <c r="F14" s="19"/>
      <c r="G14" s="19"/>
      <c r="I14" s="20"/>
      <c r="J14" s="20"/>
      <c r="K14" s="20"/>
      <c r="M14" s="23"/>
      <c r="N14" s="23"/>
      <c r="O14" s="23"/>
      <c r="R14" s="83"/>
      <c r="S14" s="94"/>
      <c r="T14" s="96"/>
    </row>
    <row r="15" spans="1:20" x14ac:dyDescent="0.35">
      <c r="A15" s="16">
        <v>2</v>
      </c>
      <c r="B15" s="16"/>
      <c r="C15" s="16"/>
      <c r="D15" s="16"/>
      <c r="E15" s="19"/>
      <c r="F15" s="16"/>
      <c r="G15" s="16"/>
      <c r="I15" s="20"/>
      <c r="J15" s="22"/>
      <c r="K15" s="22"/>
      <c r="M15" s="24"/>
      <c r="N15" s="68"/>
      <c r="O15" s="24"/>
      <c r="R15" s="83"/>
      <c r="S15" s="94"/>
      <c r="T15" s="96"/>
    </row>
    <row r="16" spans="1:20" x14ac:dyDescent="0.35">
      <c r="A16" s="16">
        <v>3</v>
      </c>
      <c r="B16" s="16"/>
      <c r="C16" s="16"/>
      <c r="D16" s="16"/>
      <c r="E16" s="19"/>
      <c r="F16" s="16"/>
      <c r="G16" s="16"/>
      <c r="I16" s="20"/>
      <c r="J16" s="21"/>
      <c r="K16" s="21"/>
      <c r="M16" s="24"/>
      <c r="N16" s="68"/>
      <c r="O16" s="69"/>
      <c r="R16" s="83"/>
      <c r="S16" s="94"/>
      <c r="T16" s="96"/>
    </row>
    <row r="17" spans="1:20" x14ac:dyDescent="0.35">
      <c r="A17" s="16">
        <v>4</v>
      </c>
      <c r="B17" s="16"/>
      <c r="C17" s="16"/>
      <c r="D17" s="16"/>
      <c r="E17" s="19"/>
      <c r="F17" s="16"/>
      <c r="G17" s="16"/>
      <c r="I17" s="21"/>
      <c r="J17" s="22"/>
      <c r="K17" s="22"/>
      <c r="M17" s="24"/>
      <c r="N17" s="24"/>
      <c r="O17" s="24"/>
      <c r="R17" s="80"/>
      <c r="S17" s="94"/>
      <c r="T17" s="96"/>
    </row>
    <row r="18" spans="1:20" x14ac:dyDescent="0.35">
      <c r="A18" s="16">
        <v>5</v>
      </c>
      <c r="B18" s="16"/>
      <c r="C18" s="16"/>
      <c r="D18" s="16"/>
      <c r="E18" s="19"/>
      <c r="F18" s="16"/>
      <c r="G18" s="16"/>
      <c r="I18" s="21"/>
      <c r="J18" s="21"/>
      <c r="K18" s="21"/>
      <c r="M18" s="24"/>
      <c r="N18" s="24"/>
      <c r="O18" s="24"/>
      <c r="R18" s="80"/>
      <c r="S18" s="94"/>
      <c r="T18" s="96"/>
    </row>
    <row r="19" spans="1:20" x14ac:dyDescent="0.35">
      <c r="A19" s="16">
        <v>6</v>
      </c>
      <c r="B19" s="16"/>
      <c r="C19" s="16"/>
      <c r="D19" s="16"/>
      <c r="E19" s="19"/>
      <c r="F19" s="16"/>
      <c r="G19" s="16"/>
      <c r="I19" s="21"/>
      <c r="J19" s="21"/>
      <c r="K19" s="21"/>
      <c r="M19" s="24"/>
      <c r="N19" s="24"/>
      <c r="O19" s="24"/>
      <c r="R19" s="80"/>
      <c r="S19" s="94"/>
      <c r="T19" s="96"/>
    </row>
    <row r="20" spans="1:20" x14ac:dyDescent="0.35">
      <c r="A20" s="16">
        <v>7</v>
      </c>
      <c r="B20" s="16"/>
      <c r="C20" s="16"/>
      <c r="D20" s="16"/>
      <c r="E20" s="19"/>
      <c r="F20" s="16"/>
      <c r="G20" s="16"/>
      <c r="I20" s="21"/>
      <c r="J20" s="21"/>
      <c r="K20" s="21"/>
      <c r="M20" s="24"/>
      <c r="N20" s="24"/>
      <c r="O20" s="24"/>
      <c r="R20" s="80"/>
      <c r="S20" s="94"/>
      <c r="T20" s="96"/>
    </row>
    <row r="21" spans="1:20" x14ac:dyDescent="0.35">
      <c r="A21" s="16">
        <v>8</v>
      </c>
      <c r="B21" s="16"/>
      <c r="C21" s="16"/>
      <c r="D21" s="16"/>
      <c r="E21" s="19"/>
      <c r="F21" s="16"/>
      <c r="G21" s="16"/>
      <c r="I21" s="21"/>
      <c r="J21" s="21"/>
      <c r="K21" s="21"/>
      <c r="M21" s="24"/>
      <c r="N21" s="24"/>
      <c r="O21" s="24"/>
      <c r="R21" s="80"/>
      <c r="S21" s="94"/>
      <c r="T21" s="96"/>
    </row>
    <row r="22" spans="1:20" x14ac:dyDescent="0.35">
      <c r="A22" s="16">
        <v>9</v>
      </c>
      <c r="B22" s="16"/>
      <c r="C22" s="16"/>
      <c r="D22" s="16"/>
      <c r="E22" s="19"/>
      <c r="F22" s="16"/>
      <c r="G22" s="16"/>
      <c r="I22" s="21"/>
      <c r="J22" s="21"/>
      <c r="K22" s="21"/>
      <c r="M22" s="24"/>
      <c r="N22" s="24"/>
      <c r="O22" s="24"/>
      <c r="R22" s="80"/>
      <c r="S22" s="94"/>
      <c r="T22" s="96"/>
    </row>
    <row r="23" spans="1:20" x14ac:dyDescent="0.35">
      <c r="A23" s="16">
        <v>10</v>
      </c>
      <c r="B23" s="16"/>
      <c r="C23" s="16"/>
      <c r="D23" s="16"/>
      <c r="E23" s="19"/>
      <c r="F23" s="16"/>
      <c r="G23" s="16"/>
      <c r="I23" s="21"/>
      <c r="J23" s="21"/>
      <c r="K23" s="21"/>
      <c r="M23" s="24"/>
      <c r="N23" s="24"/>
      <c r="O23" s="24"/>
      <c r="R23" s="80"/>
      <c r="S23" s="94"/>
      <c r="T23" s="96"/>
    </row>
    <row r="24" spans="1:20" x14ac:dyDescent="0.35">
      <c r="A24" s="16">
        <v>11</v>
      </c>
      <c r="B24" s="16"/>
      <c r="C24" s="16"/>
      <c r="D24" s="16"/>
      <c r="E24" s="19"/>
      <c r="F24" s="16"/>
      <c r="G24" s="16"/>
      <c r="I24" s="21"/>
      <c r="J24" s="21"/>
      <c r="K24" s="21"/>
      <c r="M24" s="24"/>
      <c r="N24" s="24"/>
      <c r="O24" s="24"/>
      <c r="R24" s="80"/>
      <c r="S24" s="94"/>
      <c r="T24" s="96"/>
    </row>
    <row r="25" spans="1:20" x14ac:dyDescent="0.35">
      <c r="A25" s="16">
        <v>12</v>
      </c>
      <c r="B25" s="16"/>
      <c r="C25" s="16"/>
      <c r="D25" s="16"/>
      <c r="E25" s="19"/>
      <c r="F25" s="16"/>
      <c r="G25" s="16"/>
      <c r="I25" s="21"/>
      <c r="J25" s="21"/>
      <c r="K25" s="21"/>
      <c r="M25" s="24"/>
      <c r="N25" s="24"/>
      <c r="O25" s="24"/>
      <c r="R25" s="80"/>
      <c r="S25" s="94"/>
      <c r="T25" s="96"/>
    </row>
    <row r="26" spans="1:20" x14ac:dyDescent="0.35">
      <c r="A26" s="16">
        <v>13</v>
      </c>
      <c r="B26" s="16"/>
      <c r="C26" s="16"/>
      <c r="D26" s="16"/>
      <c r="E26" s="19"/>
      <c r="F26" s="16"/>
      <c r="G26" s="16"/>
      <c r="I26" s="21"/>
      <c r="J26" s="21"/>
      <c r="K26" s="21"/>
      <c r="M26" s="24"/>
      <c r="N26" s="24"/>
      <c r="O26" s="24"/>
      <c r="R26" s="80"/>
      <c r="S26" s="94"/>
      <c r="T26" s="96"/>
    </row>
    <row r="27" spans="1:20" x14ac:dyDescent="0.35">
      <c r="A27" s="16">
        <v>14</v>
      </c>
      <c r="B27" s="16"/>
      <c r="C27" s="16"/>
      <c r="D27" s="16"/>
      <c r="E27" s="19"/>
      <c r="F27" s="16"/>
      <c r="G27" s="16"/>
      <c r="I27" s="21"/>
      <c r="J27" s="21"/>
      <c r="K27" s="21"/>
      <c r="M27" s="24"/>
      <c r="N27" s="24"/>
      <c r="O27" s="24"/>
      <c r="R27" s="80"/>
      <c r="S27" s="94"/>
      <c r="T27" s="96"/>
    </row>
    <row r="28" spans="1:20" x14ac:dyDescent="0.35">
      <c r="A28" s="16">
        <v>15</v>
      </c>
      <c r="B28" s="16"/>
      <c r="C28" s="16"/>
      <c r="D28" s="16"/>
      <c r="E28" s="19"/>
      <c r="F28" s="16"/>
      <c r="G28" s="16"/>
      <c r="I28" s="21"/>
      <c r="J28" s="21"/>
      <c r="K28" s="21"/>
      <c r="M28" s="24"/>
      <c r="N28" s="24"/>
      <c r="O28" s="24"/>
      <c r="R28" s="80"/>
      <c r="S28" s="94"/>
      <c r="T28" s="96"/>
    </row>
    <row r="29" spans="1:20" x14ac:dyDescent="0.35">
      <c r="A29" s="16">
        <v>16</v>
      </c>
      <c r="B29" s="16"/>
      <c r="C29" s="16"/>
      <c r="D29" s="16"/>
      <c r="E29" s="19"/>
      <c r="F29" s="16"/>
      <c r="G29" s="16"/>
      <c r="I29" s="21"/>
      <c r="J29" s="21"/>
      <c r="K29" s="21"/>
      <c r="M29" s="24"/>
      <c r="N29" s="24"/>
      <c r="O29" s="24"/>
      <c r="R29" s="80"/>
      <c r="S29" s="94"/>
      <c r="T29" s="96"/>
    </row>
    <row r="30" spans="1:20" x14ac:dyDescent="0.35">
      <c r="A30" s="16">
        <v>17</v>
      </c>
      <c r="B30" s="16"/>
      <c r="C30" s="16"/>
      <c r="D30" s="16"/>
      <c r="E30" s="19"/>
      <c r="F30" s="16"/>
      <c r="G30" s="16"/>
      <c r="I30" s="21"/>
      <c r="J30" s="21"/>
      <c r="K30" s="21"/>
      <c r="M30" s="24"/>
      <c r="N30" s="24"/>
      <c r="O30" s="24"/>
      <c r="R30" s="80"/>
      <c r="S30" s="94"/>
      <c r="T30" s="96"/>
    </row>
    <row r="31" spans="1:20" x14ac:dyDescent="0.35">
      <c r="A31" s="16">
        <v>18</v>
      </c>
      <c r="B31" s="16"/>
      <c r="C31" s="16"/>
      <c r="D31" s="16"/>
      <c r="E31" s="19"/>
      <c r="F31" s="16"/>
      <c r="G31" s="16"/>
      <c r="I31" s="21"/>
      <c r="J31" s="21"/>
      <c r="K31" s="21"/>
      <c r="M31" s="24"/>
      <c r="N31" s="24"/>
      <c r="O31" s="24"/>
      <c r="R31" s="80"/>
      <c r="S31" s="94"/>
      <c r="T31" s="96"/>
    </row>
    <row r="32" spans="1:20" x14ac:dyDescent="0.35">
      <c r="A32" s="16">
        <v>19</v>
      </c>
      <c r="B32" s="16"/>
      <c r="C32" s="16"/>
      <c r="D32" s="16"/>
      <c r="E32" s="19"/>
      <c r="F32" s="16"/>
      <c r="G32" s="16"/>
      <c r="I32" s="21"/>
      <c r="J32" s="21"/>
      <c r="K32" s="21"/>
      <c r="M32" s="24"/>
      <c r="N32" s="24"/>
      <c r="O32" s="24"/>
      <c r="R32" s="80"/>
      <c r="S32" s="94"/>
      <c r="T32" s="96"/>
    </row>
    <row r="33" spans="1:20" x14ac:dyDescent="0.35">
      <c r="A33" s="16">
        <v>20</v>
      </c>
      <c r="B33" s="16"/>
      <c r="C33" s="16"/>
      <c r="D33" s="16"/>
      <c r="E33" s="19"/>
      <c r="F33" s="16"/>
      <c r="G33" s="16"/>
      <c r="I33" s="21"/>
      <c r="J33" s="21"/>
      <c r="K33" s="21"/>
      <c r="M33" s="24"/>
      <c r="N33" s="24"/>
      <c r="O33" s="24"/>
      <c r="R33" s="80"/>
      <c r="S33" s="94"/>
      <c r="T33" s="96"/>
    </row>
    <row r="34" spans="1:20" x14ac:dyDescent="0.35">
      <c r="A34" s="45" t="s">
        <v>27</v>
      </c>
    </row>
    <row r="35" spans="1:20" x14ac:dyDescent="0.35">
      <c r="A35" s="45"/>
    </row>
    <row r="36" spans="1:20" ht="14.5" customHeight="1" x14ac:dyDescent="0.35">
      <c r="A36" s="48" t="s">
        <v>28</v>
      </c>
      <c r="B36" s="48"/>
      <c r="C36" s="48"/>
      <c r="D36" s="47"/>
      <c r="E36" s="47"/>
      <c r="F36" s="47"/>
      <c r="G36" s="47"/>
      <c r="J36" s="49"/>
      <c r="K36" s="49"/>
      <c r="L36" s="43"/>
      <c r="M36" s="49"/>
      <c r="N36" s="49"/>
      <c r="O36" s="49"/>
      <c r="P36" s="49"/>
    </row>
    <row r="37" spans="1:20" x14ac:dyDescent="0.35">
      <c r="A37" s="168" t="s">
        <v>13</v>
      </c>
      <c r="B37" s="168"/>
      <c r="C37" s="30">
        <f>COUNTIF('SHEET 2'!D14:D33,"staff")</f>
        <v>0</v>
      </c>
      <c r="D37" s="6"/>
      <c r="E37" s="30"/>
      <c r="L37" s="42"/>
      <c r="N37" s="34"/>
      <c r="P37" s="34"/>
    </row>
    <row r="38" spans="1:20" x14ac:dyDescent="0.35">
      <c r="A38" s="168" t="s">
        <v>14</v>
      </c>
      <c r="B38" s="168"/>
      <c r="C38" s="30">
        <f>COUNTIF('SHEET 2'!D14:D33,"student")</f>
        <v>0</v>
      </c>
      <c r="D38" s="6"/>
      <c r="E38" s="30"/>
    </row>
    <row r="39" spans="1:20" x14ac:dyDescent="0.35">
      <c r="A39" s="168" t="s">
        <v>15</v>
      </c>
      <c r="B39" s="168"/>
      <c r="C39" s="30">
        <f>COUNTIF('SHEET 2'!D14:D33,"hoteling")</f>
        <v>0</v>
      </c>
      <c r="D39" s="6"/>
      <c r="E39" s="30"/>
    </row>
    <row r="40" spans="1:20" ht="14.5" customHeight="1" x14ac:dyDescent="0.35"/>
    <row r="41" spans="1:20" x14ac:dyDescent="0.35">
      <c r="A41" s="175" t="s">
        <v>29</v>
      </c>
      <c r="B41" s="175"/>
      <c r="C41" s="175"/>
    </row>
    <row r="42" spans="1:20" x14ac:dyDescent="0.35">
      <c r="A42" s="57" t="s">
        <v>19</v>
      </c>
      <c r="C42">
        <f>COUNTIF('SHEET 2'!I14:I33,"NO")</f>
        <v>0</v>
      </c>
    </row>
    <row r="43" spans="1:20" x14ac:dyDescent="0.35">
      <c r="A43" s="57" t="s">
        <v>18</v>
      </c>
      <c r="C43">
        <f>COUNTIF('SHEET 2'!I14:I33,"yes")</f>
        <v>0</v>
      </c>
    </row>
    <row r="45" spans="1:20" ht="14.5" customHeight="1" x14ac:dyDescent="0.35">
      <c r="A45" s="51" t="s">
        <v>21</v>
      </c>
      <c r="B45" s="51"/>
      <c r="C45" s="51"/>
    </row>
    <row r="46" spans="1:20" x14ac:dyDescent="0.35">
      <c r="A46" s="57" t="s">
        <v>30</v>
      </c>
      <c r="C46" s="52">
        <f>SUM('SHEET 2'!N14:N33)</f>
        <v>0</v>
      </c>
    </row>
    <row r="47" spans="1:20" x14ac:dyDescent="0.35">
      <c r="A47" s="164" t="s">
        <v>31</v>
      </c>
      <c r="B47" s="164"/>
      <c r="C47" s="52">
        <f>COUNTA('SHEET 2'!O14:O33)</f>
        <v>0</v>
      </c>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47:B47"/>
    <mergeCell ref="A10:D10"/>
    <mergeCell ref="A12:E12"/>
    <mergeCell ref="F12:G12"/>
    <mergeCell ref="I12:K12"/>
    <mergeCell ref="A37:B37"/>
    <mergeCell ref="A38:B38"/>
    <mergeCell ref="A39:B39"/>
    <mergeCell ref="A41:C41"/>
    <mergeCell ref="A6:D6"/>
    <mergeCell ref="A7:D7"/>
    <mergeCell ref="A9:D9"/>
    <mergeCell ref="A2:T2"/>
    <mergeCell ref="R12:T12"/>
    <mergeCell ref="M12:O12"/>
    <mergeCell ref="A4:D4"/>
    <mergeCell ref="A5:D5"/>
  </mergeCells>
  <dataValidations count="3">
    <dataValidation allowBlank="1" showDropDown="1" showInputMessage="1" showErrorMessage="1" sqref="E14:F33" xr:uid="{6C4A2A61-8B7B-D44E-892C-50BDD5ECD7F6}"/>
    <dataValidation type="list" allowBlank="1" showInputMessage="1" showErrorMessage="1" sqref="D83:E102 D14:D33" xr:uid="{5A52263B-B50E-4046-8379-FC94D22873A4}">
      <formula1>"STAFF, STUDENT, HOTELING"</formula1>
    </dataValidation>
    <dataValidation type="list" allowBlank="1" showInputMessage="1" showErrorMessage="1" sqref="I14:I33" xr:uid="{FDFD641B-2393-8A4E-A486-337DFC762B12}">
      <formula1>"YES, NO"</formula1>
    </dataValidation>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3A529-D849-4720-8905-90C0E6A6FA90}">
  <sheetPr>
    <tabColor theme="4"/>
    <pageSetUpPr fitToPage="1"/>
  </sheetPr>
  <dimension ref="A1:T102"/>
  <sheetViews>
    <sheetView topLeftCell="B1" zoomScale="85" zoomScaleNormal="85" workbookViewId="0">
      <pane ySplit="13" topLeftCell="A14" activePane="bottomLeft" state="frozen"/>
      <selection activeCell="B16" sqref="B16"/>
      <selection pane="bottomLeft" activeCell="B1" sqref="B1"/>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3.26953125" customWidth="1"/>
    <col min="16" max="16" width="1.1796875" hidden="1" customWidth="1"/>
    <col min="17" max="17" width="1.36328125" customWidth="1"/>
    <col min="19" max="19" width="10.4531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71"/>
      <c r="Q2" s="171"/>
      <c r="R2" s="171"/>
      <c r="S2" s="171"/>
      <c r="T2" s="171"/>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28"/>
      <c r="G4" s="28"/>
      <c r="H4" s="12"/>
      <c r="I4" s="1"/>
      <c r="J4" s="1"/>
      <c r="K4" s="1"/>
      <c r="L4" s="37"/>
      <c r="M4" s="3"/>
      <c r="N4" s="2"/>
      <c r="O4" s="2"/>
    </row>
    <row r="5" spans="1:20" x14ac:dyDescent="0.35">
      <c r="A5" s="178" t="s">
        <v>76</v>
      </c>
      <c r="B5" s="178"/>
      <c r="C5" s="178"/>
      <c r="D5" s="178"/>
      <c r="E5" s="31"/>
      <c r="F5" s="6"/>
      <c r="G5" s="28"/>
      <c r="H5" s="9"/>
      <c r="I5" s="2"/>
      <c r="J5" s="2"/>
      <c r="K5" s="2"/>
      <c r="L5" s="39"/>
      <c r="M5" s="4"/>
      <c r="N5" s="2"/>
      <c r="O5" s="2"/>
    </row>
    <row r="6" spans="1:20" x14ac:dyDescent="0.35">
      <c r="A6" s="179" t="s">
        <v>75</v>
      </c>
      <c r="B6" s="179"/>
      <c r="C6" s="179"/>
      <c r="D6" s="179"/>
      <c r="E6" s="31"/>
      <c r="F6" s="28"/>
      <c r="G6" s="28"/>
      <c r="H6" s="9"/>
      <c r="I6" s="2"/>
      <c r="J6" s="2"/>
      <c r="K6" s="2"/>
      <c r="L6" s="39"/>
      <c r="M6" s="4"/>
      <c r="N6" s="2"/>
      <c r="O6" s="2"/>
    </row>
    <row r="7" spans="1:20" x14ac:dyDescent="0.35">
      <c r="A7" s="179" t="s">
        <v>1</v>
      </c>
      <c r="B7" s="179"/>
      <c r="C7" s="179"/>
      <c r="D7" s="179"/>
      <c r="E7" s="31"/>
      <c r="F7" s="28"/>
      <c r="G7" s="28"/>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27"/>
      <c r="G9" s="28"/>
      <c r="H9" s="9"/>
      <c r="I9" s="2"/>
      <c r="J9" s="2"/>
      <c r="K9" s="2"/>
      <c r="L9" s="39"/>
      <c r="M9" s="4"/>
      <c r="N9" s="2"/>
      <c r="O9" s="2"/>
    </row>
    <row r="10" spans="1:20" x14ac:dyDescent="0.35">
      <c r="A10" s="163" t="s">
        <v>3</v>
      </c>
      <c r="B10" s="163"/>
      <c r="C10" s="163"/>
      <c r="D10" s="163"/>
      <c r="E10" s="33"/>
      <c r="F10" s="27"/>
      <c r="G10" s="28"/>
      <c r="H10" s="9"/>
      <c r="I10" s="2"/>
      <c r="J10" s="2"/>
      <c r="K10" s="2"/>
      <c r="L10" s="39"/>
      <c r="M10" s="4"/>
      <c r="N10" s="2"/>
      <c r="O10" s="2"/>
    </row>
    <row r="11" spans="1:20" ht="21" x14ac:dyDescent="0.35">
      <c r="B11" s="7"/>
      <c r="C11" s="7"/>
      <c r="D11" s="8"/>
      <c r="E11" s="8"/>
      <c r="F11" s="8"/>
      <c r="G11" s="8"/>
      <c r="H11" s="13"/>
      <c r="I11" s="8"/>
      <c r="J11" s="8"/>
      <c r="K11" s="8"/>
      <c r="L11" s="38"/>
      <c r="M11" s="8"/>
      <c r="N11" s="2"/>
      <c r="O11" s="1" t="s">
        <v>57</v>
      </c>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80" t="s">
        <v>53</v>
      </c>
      <c r="S12" s="181"/>
      <c r="T12" s="171"/>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78" t="s">
        <v>54</v>
      </c>
      <c r="S13" s="78" t="s">
        <v>55</v>
      </c>
      <c r="T13" s="91" t="s">
        <v>60</v>
      </c>
    </row>
    <row r="14" spans="1:20" x14ac:dyDescent="0.35">
      <c r="A14" s="19">
        <v>1</v>
      </c>
      <c r="B14" s="19"/>
      <c r="C14" s="19"/>
      <c r="D14" s="16"/>
      <c r="E14" s="19"/>
      <c r="F14" s="19"/>
      <c r="G14" s="19"/>
      <c r="H14"/>
      <c r="I14" s="20"/>
      <c r="J14" s="20"/>
      <c r="K14" s="20"/>
      <c r="L14" s="42"/>
      <c r="M14" s="23"/>
      <c r="N14" s="23"/>
      <c r="O14" s="68"/>
      <c r="R14" s="83"/>
      <c r="S14" s="80"/>
      <c r="T14" s="96"/>
    </row>
    <row r="15" spans="1:20" x14ac:dyDescent="0.35">
      <c r="A15" s="16">
        <v>2</v>
      </c>
      <c r="B15" s="16"/>
      <c r="C15" s="16"/>
      <c r="D15" s="16"/>
      <c r="E15" s="19"/>
      <c r="F15" s="16"/>
      <c r="G15" s="16"/>
      <c r="H15"/>
      <c r="I15" s="21"/>
      <c r="J15" s="22"/>
      <c r="K15" s="22"/>
      <c r="L15" s="42"/>
      <c r="M15" s="24"/>
      <c r="N15" s="24"/>
      <c r="O15" s="69"/>
      <c r="R15" s="83"/>
      <c r="S15" s="80"/>
      <c r="T15" s="96"/>
    </row>
    <row r="16" spans="1:20" x14ac:dyDescent="0.35">
      <c r="A16" s="16">
        <v>3</v>
      </c>
      <c r="B16" s="16"/>
      <c r="C16" s="16"/>
      <c r="D16" s="16"/>
      <c r="E16" s="19"/>
      <c r="F16" s="16"/>
      <c r="G16" s="16"/>
      <c r="H16"/>
      <c r="I16" s="21"/>
      <c r="J16" s="21"/>
      <c r="K16" s="21"/>
      <c r="L16" s="42"/>
      <c r="M16" s="24"/>
      <c r="N16" s="24"/>
      <c r="O16" s="69"/>
      <c r="R16" s="83"/>
      <c r="S16" s="80"/>
      <c r="T16" s="96"/>
    </row>
    <row r="17" spans="1:20" x14ac:dyDescent="0.35">
      <c r="A17" s="16">
        <v>4</v>
      </c>
      <c r="B17" s="16"/>
      <c r="C17" s="16"/>
      <c r="D17" s="16"/>
      <c r="E17" s="19"/>
      <c r="F17" s="16"/>
      <c r="G17" s="16"/>
      <c r="H17"/>
      <c r="I17" s="21"/>
      <c r="J17" s="22"/>
      <c r="K17" s="22"/>
      <c r="L17" s="42"/>
      <c r="M17" s="24"/>
      <c r="N17" s="24"/>
      <c r="O17" s="69"/>
      <c r="R17" s="83"/>
      <c r="S17" s="80"/>
      <c r="T17" s="96"/>
    </row>
    <row r="18" spans="1:20" x14ac:dyDescent="0.35">
      <c r="A18" s="16">
        <v>5</v>
      </c>
      <c r="B18" s="16"/>
      <c r="C18" s="16"/>
      <c r="D18" s="16"/>
      <c r="E18" s="19"/>
      <c r="F18" s="16"/>
      <c r="G18" s="16"/>
      <c r="H18"/>
      <c r="I18" s="21"/>
      <c r="J18" s="21"/>
      <c r="K18" s="21"/>
      <c r="L18" s="42"/>
      <c r="M18" s="24"/>
      <c r="N18" s="24"/>
      <c r="O18" s="69"/>
      <c r="R18" s="83"/>
      <c r="S18" s="80"/>
      <c r="T18" s="96"/>
    </row>
    <row r="19" spans="1:20" x14ac:dyDescent="0.35">
      <c r="A19" s="16">
        <v>6</v>
      </c>
      <c r="B19" s="16"/>
      <c r="C19" s="16"/>
      <c r="D19" s="16"/>
      <c r="E19" s="19"/>
      <c r="F19" s="16"/>
      <c r="G19" s="16"/>
      <c r="H19"/>
      <c r="I19" s="21"/>
      <c r="J19" s="21"/>
      <c r="K19" s="21"/>
      <c r="L19" s="42"/>
      <c r="M19" s="24"/>
      <c r="N19" s="24"/>
      <c r="O19" s="69"/>
      <c r="R19" s="83"/>
      <c r="S19" s="80"/>
      <c r="T19" s="96"/>
    </row>
    <row r="20" spans="1:20" x14ac:dyDescent="0.35">
      <c r="A20" s="16">
        <v>7</v>
      </c>
      <c r="B20" s="16"/>
      <c r="C20" s="16"/>
      <c r="D20" s="16"/>
      <c r="E20" s="19"/>
      <c r="F20" s="16"/>
      <c r="G20" s="16"/>
      <c r="H20"/>
      <c r="I20" s="21"/>
      <c r="J20" s="21"/>
      <c r="K20" s="21"/>
      <c r="L20" s="42"/>
      <c r="M20" s="24"/>
      <c r="N20" s="24"/>
      <c r="O20" s="69"/>
      <c r="R20" s="83"/>
      <c r="S20" s="80"/>
      <c r="T20" s="96"/>
    </row>
    <row r="21" spans="1:20" x14ac:dyDescent="0.35">
      <c r="A21" s="16">
        <v>8</v>
      </c>
      <c r="B21" s="16"/>
      <c r="C21" s="16"/>
      <c r="D21" s="16"/>
      <c r="E21" s="19"/>
      <c r="F21" s="16"/>
      <c r="G21" s="16"/>
      <c r="H21"/>
      <c r="I21" s="21"/>
      <c r="J21" s="22"/>
      <c r="K21" s="22"/>
      <c r="L21" s="42"/>
      <c r="M21" s="24"/>
      <c r="N21" s="24"/>
      <c r="O21" s="69"/>
      <c r="R21" s="83"/>
      <c r="S21" s="80"/>
      <c r="T21" s="96"/>
    </row>
    <row r="22" spans="1:20" x14ac:dyDescent="0.35">
      <c r="A22" s="16">
        <v>9</v>
      </c>
      <c r="B22" s="16"/>
      <c r="C22" s="16"/>
      <c r="D22" s="16"/>
      <c r="E22" s="19"/>
      <c r="F22" s="16"/>
      <c r="G22" s="16"/>
      <c r="H22"/>
      <c r="I22" s="21"/>
      <c r="J22" s="21"/>
      <c r="K22" s="21"/>
      <c r="L22" s="42"/>
      <c r="M22" s="24"/>
      <c r="N22" s="24"/>
      <c r="O22" s="69"/>
      <c r="R22" s="21"/>
      <c r="S22" s="101"/>
      <c r="T22" s="96"/>
    </row>
    <row r="23" spans="1:20" x14ac:dyDescent="0.35">
      <c r="A23" s="16">
        <v>10</v>
      </c>
      <c r="B23" s="16"/>
      <c r="C23" s="16"/>
      <c r="D23" s="16"/>
      <c r="E23" s="19"/>
      <c r="F23" s="16"/>
      <c r="G23" s="16"/>
      <c r="H23"/>
      <c r="I23" s="21"/>
      <c r="J23" s="21"/>
      <c r="K23" s="21"/>
      <c r="L23" s="42"/>
      <c r="M23" s="24"/>
      <c r="N23" s="24"/>
      <c r="O23" s="69"/>
      <c r="R23" s="21"/>
      <c r="S23" s="101"/>
      <c r="T23" s="96"/>
    </row>
    <row r="24" spans="1:20" x14ac:dyDescent="0.35">
      <c r="A24" s="16">
        <v>11</v>
      </c>
      <c r="B24" s="16"/>
      <c r="C24" s="16"/>
      <c r="D24" s="16"/>
      <c r="E24" s="19"/>
      <c r="F24" s="16"/>
      <c r="G24" s="16"/>
      <c r="H24"/>
      <c r="I24" s="21"/>
      <c r="J24" s="21"/>
      <c r="K24" s="21"/>
      <c r="L24" s="42"/>
      <c r="M24" s="24"/>
      <c r="N24" s="24"/>
      <c r="O24" s="69"/>
      <c r="R24" s="21"/>
      <c r="S24" s="101"/>
      <c r="T24" s="96"/>
    </row>
    <row r="25" spans="1:20" x14ac:dyDescent="0.35">
      <c r="A25" s="16">
        <v>12</v>
      </c>
      <c r="B25" s="16"/>
      <c r="C25" s="16"/>
      <c r="D25" s="16"/>
      <c r="E25" s="19"/>
      <c r="F25" s="16"/>
      <c r="G25" s="16"/>
      <c r="H25"/>
      <c r="I25" s="21"/>
      <c r="J25" s="21"/>
      <c r="K25" s="21"/>
      <c r="L25" s="42"/>
      <c r="M25" s="24"/>
      <c r="N25" s="24"/>
      <c r="O25" s="69"/>
      <c r="R25" s="21"/>
      <c r="S25" s="101"/>
      <c r="T25" s="96"/>
    </row>
    <row r="26" spans="1:20" x14ac:dyDescent="0.35">
      <c r="A26" s="16">
        <v>13</v>
      </c>
      <c r="B26" s="16"/>
      <c r="C26" s="16"/>
      <c r="D26" s="16"/>
      <c r="E26" s="19"/>
      <c r="F26" s="16"/>
      <c r="G26" s="16"/>
      <c r="H26"/>
      <c r="I26" s="21"/>
      <c r="J26" s="21"/>
      <c r="K26" s="21"/>
      <c r="L26" s="42"/>
      <c r="M26" s="24"/>
      <c r="N26" s="24"/>
      <c r="O26" s="69"/>
      <c r="R26" s="21"/>
      <c r="S26" s="101"/>
      <c r="T26" s="96"/>
    </row>
    <row r="27" spans="1:20" x14ac:dyDescent="0.35">
      <c r="A27" s="16">
        <v>14</v>
      </c>
      <c r="B27" s="16"/>
      <c r="C27" s="16"/>
      <c r="D27" s="16"/>
      <c r="E27" s="19"/>
      <c r="F27" s="16"/>
      <c r="G27" s="16"/>
      <c r="H27"/>
      <c r="I27" s="21"/>
      <c r="J27" s="21"/>
      <c r="K27" s="21"/>
      <c r="L27" s="42"/>
      <c r="M27" s="24"/>
      <c r="N27" s="24"/>
      <c r="O27" s="69"/>
      <c r="R27" s="21"/>
      <c r="S27" s="101"/>
      <c r="T27" s="96"/>
    </row>
    <row r="28" spans="1:20" x14ac:dyDescent="0.35">
      <c r="A28" s="16">
        <v>15</v>
      </c>
      <c r="B28" s="16"/>
      <c r="C28" s="16"/>
      <c r="D28" s="16"/>
      <c r="E28" s="19"/>
      <c r="F28" s="16"/>
      <c r="G28" s="16"/>
      <c r="H28"/>
      <c r="I28" s="21"/>
      <c r="J28" s="21"/>
      <c r="K28" s="21"/>
      <c r="L28" s="42"/>
      <c r="M28" s="24"/>
      <c r="N28" s="24"/>
      <c r="O28" s="69"/>
      <c r="R28" s="21"/>
      <c r="S28" s="101"/>
      <c r="T28" s="96"/>
    </row>
    <row r="29" spans="1:20" x14ac:dyDescent="0.35">
      <c r="A29" s="16">
        <v>16</v>
      </c>
      <c r="B29" s="16"/>
      <c r="C29" s="16"/>
      <c r="D29" s="16"/>
      <c r="E29" s="19"/>
      <c r="F29" s="16"/>
      <c r="G29" s="16"/>
      <c r="H29"/>
      <c r="I29" s="21"/>
      <c r="J29" s="21"/>
      <c r="K29" s="21"/>
      <c r="L29" s="42"/>
      <c r="M29" s="24"/>
      <c r="N29" s="24"/>
      <c r="O29" s="69"/>
      <c r="R29" s="21"/>
      <c r="S29" s="101"/>
      <c r="T29" s="96"/>
    </row>
    <row r="30" spans="1:20" x14ac:dyDescent="0.35">
      <c r="A30" s="16">
        <v>17</v>
      </c>
      <c r="B30" s="16"/>
      <c r="C30" s="16"/>
      <c r="D30" s="16"/>
      <c r="E30" s="19"/>
      <c r="F30" s="16"/>
      <c r="G30" s="16"/>
      <c r="H30"/>
      <c r="I30" s="21"/>
      <c r="J30" s="21"/>
      <c r="K30" s="21"/>
      <c r="L30" s="42"/>
      <c r="M30" s="24"/>
      <c r="N30" s="24"/>
      <c r="O30" s="69"/>
      <c r="R30" s="21"/>
      <c r="S30" s="101"/>
      <c r="T30" s="96"/>
    </row>
    <row r="31" spans="1:20" x14ac:dyDescent="0.35">
      <c r="A31" s="16">
        <v>18</v>
      </c>
      <c r="B31" s="16"/>
      <c r="C31" s="16"/>
      <c r="D31" s="16"/>
      <c r="E31" s="19"/>
      <c r="F31" s="16"/>
      <c r="G31" s="16"/>
      <c r="H31"/>
      <c r="I31" s="21"/>
      <c r="J31" s="21"/>
      <c r="K31" s="21"/>
      <c r="L31" s="42"/>
      <c r="M31" s="24"/>
      <c r="N31" s="24"/>
      <c r="O31" s="69"/>
      <c r="R31" s="21"/>
      <c r="S31" s="101"/>
      <c r="T31" s="96"/>
    </row>
    <row r="32" spans="1:20" x14ac:dyDescent="0.35">
      <c r="A32" s="16">
        <v>19</v>
      </c>
      <c r="B32" s="16"/>
      <c r="C32" s="16"/>
      <c r="D32" s="16"/>
      <c r="E32" s="19"/>
      <c r="F32" s="16"/>
      <c r="G32" s="16"/>
      <c r="H32"/>
      <c r="I32" s="21"/>
      <c r="J32" s="21"/>
      <c r="K32" s="21"/>
      <c r="L32" s="42"/>
      <c r="M32" s="24"/>
      <c r="N32" s="24"/>
      <c r="O32" s="69"/>
      <c r="R32" s="21"/>
      <c r="S32" s="101"/>
      <c r="T32" s="96"/>
    </row>
    <row r="33" spans="1:20" x14ac:dyDescent="0.35">
      <c r="A33" s="16">
        <v>20</v>
      </c>
      <c r="B33" s="16"/>
      <c r="C33" s="16"/>
      <c r="D33" s="16"/>
      <c r="E33" s="19"/>
      <c r="F33" s="16"/>
      <c r="G33" s="16"/>
      <c r="H33"/>
      <c r="I33" s="21"/>
      <c r="J33" s="21"/>
      <c r="K33" s="21"/>
      <c r="L33" s="42"/>
      <c r="M33" s="24"/>
      <c r="N33" s="24"/>
      <c r="O33" s="69"/>
      <c r="R33" s="21"/>
      <c r="S33" s="101"/>
      <c r="T33" s="96"/>
    </row>
    <row r="34" spans="1:20" x14ac:dyDescent="0.35">
      <c r="A34" s="45" t="s">
        <v>27</v>
      </c>
    </row>
    <row r="35" spans="1:20" x14ac:dyDescent="0.35">
      <c r="A35" s="45"/>
    </row>
    <row r="36" spans="1:20" ht="14.5" customHeight="1" x14ac:dyDescent="0.35">
      <c r="A36" s="48" t="s">
        <v>28</v>
      </c>
      <c r="B36" s="48"/>
      <c r="C36" s="48"/>
      <c r="D36" s="47"/>
      <c r="E36" s="47"/>
      <c r="F36" s="47"/>
      <c r="G36" s="47"/>
      <c r="J36" s="49"/>
      <c r="K36" s="49"/>
      <c r="L36" s="43"/>
      <c r="M36" s="49"/>
      <c r="N36" s="49"/>
      <c r="O36" s="49"/>
      <c r="P36" s="49"/>
    </row>
    <row r="37" spans="1:20" x14ac:dyDescent="0.35">
      <c r="A37" s="168" t="s">
        <v>13</v>
      </c>
      <c r="B37" s="168"/>
      <c r="C37" s="30">
        <f>COUNTIF('SHEET 3'!D14:D33,"staff")</f>
        <v>0</v>
      </c>
      <c r="D37" s="6"/>
      <c r="E37" s="30"/>
      <c r="L37" s="42"/>
      <c r="N37" s="34"/>
      <c r="P37" s="34"/>
    </row>
    <row r="38" spans="1:20" x14ac:dyDescent="0.35">
      <c r="A38" s="168" t="s">
        <v>14</v>
      </c>
      <c r="B38" s="168"/>
      <c r="C38" s="30">
        <f>COUNTIF('SHEET 3'!D14:D33,"student")</f>
        <v>0</v>
      </c>
      <c r="D38" s="6"/>
      <c r="E38" s="30"/>
    </row>
    <row r="39" spans="1:20" x14ac:dyDescent="0.35">
      <c r="A39" s="168" t="s">
        <v>15</v>
      </c>
      <c r="B39" s="168"/>
      <c r="C39" s="30">
        <f>COUNTIF('SHEET 3'!D14:D33,"hoteling")</f>
        <v>0</v>
      </c>
      <c r="D39" s="6"/>
      <c r="E39" s="30"/>
    </row>
    <row r="40" spans="1:20" ht="14.5" customHeight="1" x14ac:dyDescent="0.35"/>
    <row r="41" spans="1:20" x14ac:dyDescent="0.35">
      <c r="A41" s="175" t="s">
        <v>29</v>
      </c>
      <c r="B41" s="175"/>
      <c r="C41" s="175"/>
    </row>
    <row r="42" spans="1:20" x14ac:dyDescent="0.35">
      <c r="A42" s="50" t="s">
        <v>19</v>
      </c>
      <c r="C42">
        <f>COUNTIF('SHEET 3'!I14:I33,"NO")</f>
        <v>0</v>
      </c>
    </row>
    <row r="43" spans="1:20" x14ac:dyDescent="0.35">
      <c r="A43" s="50" t="s">
        <v>18</v>
      </c>
      <c r="C43">
        <f>COUNTIF('SHEET 3'!I14:I33,"yes")</f>
        <v>0</v>
      </c>
    </row>
    <row r="45" spans="1:20" ht="14.5" customHeight="1" x14ac:dyDescent="0.35">
      <c r="A45" s="51" t="s">
        <v>21</v>
      </c>
      <c r="B45" s="51"/>
      <c r="C45" s="51"/>
    </row>
    <row r="46" spans="1:20" x14ac:dyDescent="0.35">
      <c r="A46" s="50" t="s">
        <v>30</v>
      </c>
      <c r="C46" s="52">
        <f>COUNTA('SHEET 3'!N14:N33)</f>
        <v>0</v>
      </c>
    </row>
    <row r="47" spans="1:20" x14ac:dyDescent="0.35">
      <c r="A47" s="164" t="s">
        <v>31</v>
      </c>
      <c r="B47" s="164"/>
      <c r="C47" s="52">
        <f>COUNTA('SHEET 3'!O14:O33)</f>
        <v>0</v>
      </c>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47:B47"/>
    <mergeCell ref="A12:E12"/>
    <mergeCell ref="A5:D5"/>
    <mergeCell ref="A4:D4"/>
    <mergeCell ref="A6:D6"/>
    <mergeCell ref="A7:D7"/>
    <mergeCell ref="A9:D9"/>
    <mergeCell ref="A10:D10"/>
    <mergeCell ref="A39:B39"/>
    <mergeCell ref="A37:B37"/>
    <mergeCell ref="A38:B38"/>
    <mergeCell ref="A41:C41"/>
    <mergeCell ref="I12:K12"/>
    <mergeCell ref="M12:O12"/>
    <mergeCell ref="F12:G12"/>
    <mergeCell ref="A2:T2"/>
    <mergeCell ref="R12:T12"/>
  </mergeCells>
  <dataValidations count="3">
    <dataValidation allowBlank="1" showDropDown="1" showInputMessage="1" showErrorMessage="1" sqref="E14:F33" xr:uid="{A3305A8D-6354-41A2-AE22-DADFE22A7B65}"/>
    <dataValidation type="list" allowBlank="1" showInputMessage="1" showErrorMessage="1" sqref="D83:E102 D14:D33" xr:uid="{468F46A3-B45A-4EF3-8243-0F0615469254}">
      <formula1>"STAFF, STUDENT, HOTELING"</formula1>
    </dataValidation>
    <dataValidation type="list" allowBlank="1" showInputMessage="1" showErrorMessage="1" sqref="I14:I33" xr:uid="{DC5AF0D8-8EAC-4723-8FBF-1BCC5B225ABC}">
      <formula1>"YES, NO"</formula1>
    </dataValidation>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1246-1B0C-224F-AE8B-03BD9E11438A}">
  <sheetPr>
    <tabColor theme="9"/>
    <pageSetUpPr fitToPage="1"/>
  </sheetPr>
  <dimension ref="A1:T102"/>
  <sheetViews>
    <sheetView zoomScale="115" zoomScaleNormal="115" workbookViewId="0">
      <pane ySplit="13" topLeftCell="A14" activePane="bottomLeft" state="frozen"/>
      <selection pane="bottomLeft" activeCell="B16" sqref="B16"/>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1.81640625" customWidth="1"/>
    <col min="16" max="16" width="1.1796875" hidden="1" customWidth="1"/>
    <col min="17" max="17" width="1.363281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71"/>
      <c r="Q2" s="171"/>
      <c r="R2" s="171"/>
      <c r="S2" s="171"/>
      <c r="T2" s="171"/>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82" t="s">
        <v>53</v>
      </c>
      <c r="S12" s="183"/>
      <c r="T12" s="184"/>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78" t="s">
        <v>54</v>
      </c>
      <c r="S13" s="78" t="s">
        <v>55</v>
      </c>
      <c r="T13" s="102" t="s">
        <v>60</v>
      </c>
    </row>
    <row r="14" spans="1:20" x14ac:dyDescent="0.35">
      <c r="A14" s="19">
        <v>1</v>
      </c>
      <c r="B14" s="19"/>
      <c r="C14" s="19"/>
      <c r="D14" s="16"/>
      <c r="E14" s="19"/>
      <c r="F14" s="19"/>
      <c r="G14" s="19"/>
      <c r="I14" s="20"/>
      <c r="J14" s="20"/>
      <c r="K14" s="20"/>
      <c r="M14" s="23"/>
      <c r="N14" s="68"/>
      <c r="O14" s="68"/>
      <c r="R14" s="83"/>
      <c r="S14" s="81"/>
      <c r="T14" s="103"/>
    </row>
    <row r="15" spans="1:20" x14ac:dyDescent="0.35">
      <c r="A15" s="16">
        <v>2</v>
      </c>
      <c r="B15" s="16"/>
      <c r="C15" s="16"/>
      <c r="D15" s="16"/>
      <c r="E15" s="19"/>
      <c r="F15" s="16"/>
      <c r="G15" s="16"/>
      <c r="I15" s="20"/>
      <c r="J15" s="22"/>
      <c r="K15" s="22"/>
      <c r="M15" s="24"/>
      <c r="N15" s="24"/>
      <c r="O15" s="69"/>
      <c r="R15" s="80"/>
      <c r="S15" s="84"/>
      <c r="T15" s="103"/>
    </row>
    <row r="16" spans="1:20" x14ac:dyDescent="0.35">
      <c r="A16" s="16">
        <v>3</v>
      </c>
      <c r="B16" s="16"/>
      <c r="C16" s="16"/>
      <c r="D16" s="16"/>
      <c r="E16" s="19"/>
      <c r="F16" s="16"/>
      <c r="G16" s="16"/>
      <c r="I16" s="20"/>
      <c r="J16" s="21"/>
      <c r="K16" s="21"/>
      <c r="M16" s="24"/>
      <c r="N16" s="24"/>
      <c r="O16" s="69"/>
      <c r="R16" s="80"/>
      <c r="S16" s="84"/>
      <c r="T16" s="103"/>
    </row>
    <row r="17" spans="1:20" x14ac:dyDescent="0.35">
      <c r="A17" s="16">
        <v>4</v>
      </c>
      <c r="B17" s="16"/>
      <c r="C17" s="16"/>
      <c r="D17" s="16"/>
      <c r="E17" s="19"/>
      <c r="F17" s="16"/>
      <c r="G17" s="16"/>
      <c r="I17" s="20"/>
      <c r="J17" s="22"/>
      <c r="K17" s="22"/>
      <c r="M17" s="24"/>
      <c r="N17" s="24"/>
      <c r="O17" s="69"/>
      <c r="R17" s="80"/>
      <c r="S17" s="84"/>
      <c r="T17" s="103"/>
    </row>
    <row r="18" spans="1:20" x14ac:dyDescent="0.35">
      <c r="A18" s="16">
        <v>5</v>
      </c>
      <c r="B18" s="16"/>
      <c r="C18" s="16"/>
      <c r="D18" s="16"/>
      <c r="E18" s="19"/>
      <c r="F18" s="16"/>
      <c r="G18" s="16"/>
      <c r="I18" s="20"/>
      <c r="J18" s="21"/>
      <c r="K18" s="21"/>
      <c r="M18" s="24"/>
      <c r="N18" s="24"/>
      <c r="O18" s="69"/>
      <c r="R18" s="85"/>
      <c r="S18" s="84"/>
      <c r="T18" s="103"/>
    </row>
    <row r="19" spans="1:20" x14ac:dyDescent="0.35">
      <c r="A19" s="16">
        <v>6</v>
      </c>
      <c r="B19" s="16"/>
      <c r="C19" s="16"/>
      <c r="D19" s="16"/>
      <c r="E19" s="19"/>
      <c r="F19" s="16"/>
      <c r="G19" s="16"/>
      <c r="I19" s="20"/>
      <c r="J19" s="21"/>
      <c r="K19" s="21"/>
      <c r="M19" s="24"/>
      <c r="N19" s="24"/>
      <c r="O19" s="69"/>
      <c r="R19" s="85"/>
      <c r="S19" s="92"/>
      <c r="T19" s="103"/>
    </row>
    <row r="20" spans="1:20" x14ac:dyDescent="0.35">
      <c r="A20" s="16">
        <v>7</v>
      </c>
      <c r="B20" s="16"/>
      <c r="C20" s="16"/>
      <c r="D20" s="16"/>
      <c r="E20" s="19"/>
      <c r="F20" s="16"/>
      <c r="G20" s="16"/>
      <c r="I20" s="21"/>
      <c r="J20" s="21"/>
      <c r="K20" s="21"/>
      <c r="M20" s="24"/>
      <c r="N20" s="24"/>
      <c r="O20" s="24"/>
      <c r="R20" s="80"/>
      <c r="S20" s="81"/>
      <c r="T20" s="103"/>
    </row>
    <row r="21" spans="1:20" x14ac:dyDescent="0.35">
      <c r="A21" s="16">
        <v>8</v>
      </c>
      <c r="B21" s="16"/>
      <c r="C21" s="16"/>
      <c r="D21" s="16"/>
      <c r="E21" s="19"/>
      <c r="F21" s="16"/>
      <c r="G21" s="16"/>
      <c r="I21" s="21"/>
      <c r="J21" s="21"/>
      <c r="K21" s="21"/>
      <c r="M21" s="24"/>
      <c r="N21" s="24"/>
      <c r="O21" s="24"/>
      <c r="R21" s="80"/>
      <c r="S21" s="81"/>
      <c r="T21" s="103"/>
    </row>
    <row r="22" spans="1:20" x14ac:dyDescent="0.35">
      <c r="A22" s="16">
        <v>9</v>
      </c>
      <c r="B22" s="16"/>
      <c r="C22" s="16"/>
      <c r="D22" s="16"/>
      <c r="E22" s="19"/>
      <c r="F22" s="16"/>
      <c r="G22" s="16"/>
      <c r="I22" s="21"/>
      <c r="J22" s="21"/>
      <c r="K22" s="21"/>
      <c r="M22" s="24"/>
      <c r="N22" s="24"/>
      <c r="O22" s="24"/>
      <c r="R22" s="80"/>
      <c r="S22" s="81"/>
      <c r="T22" s="103"/>
    </row>
    <row r="23" spans="1:20" x14ac:dyDescent="0.35">
      <c r="A23" s="16">
        <v>10</v>
      </c>
      <c r="B23" s="16"/>
      <c r="C23" s="16"/>
      <c r="D23" s="16"/>
      <c r="E23" s="19"/>
      <c r="F23" s="16"/>
      <c r="G23" s="16"/>
      <c r="I23" s="21"/>
      <c r="J23" s="21"/>
      <c r="K23" s="21"/>
      <c r="M23" s="24"/>
      <c r="N23" s="24"/>
      <c r="O23" s="24"/>
      <c r="R23" s="80"/>
      <c r="S23" s="81"/>
      <c r="T23" s="103"/>
    </row>
    <row r="24" spans="1:20" x14ac:dyDescent="0.35">
      <c r="A24" s="16">
        <v>11</v>
      </c>
      <c r="B24" s="16"/>
      <c r="C24" s="16"/>
      <c r="D24" s="16"/>
      <c r="E24" s="19"/>
      <c r="F24" s="16"/>
      <c r="G24" s="16"/>
      <c r="I24" s="21"/>
      <c r="J24" s="21"/>
      <c r="K24" s="21"/>
      <c r="M24" s="24"/>
      <c r="N24" s="24"/>
      <c r="O24" s="24"/>
      <c r="R24" s="80"/>
      <c r="S24" s="81"/>
      <c r="T24" s="103"/>
    </row>
    <row r="25" spans="1:20" x14ac:dyDescent="0.35">
      <c r="A25" s="16">
        <v>12</v>
      </c>
      <c r="B25" s="16"/>
      <c r="C25" s="16"/>
      <c r="D25" s="16"/>
      <c r="E25" s="19"/>
      <c r="F25" s="16"/>
      <c r="G25" s="16"/>
      <c r="I25" s="21"/>
      <c r="J25" s="21"/>
      <c r="K25" s="21"/>
      <c r="M25" s="24"/>
      <c r="N25" s="24"/>
      <c r="O25" s="24"/>
      <c r="R25" s="80"/>
      <c r="S25" s="81"/>
      <c r="T25" s="103"/>
    </row>
    <row r="26" spans="1:20" x14ac:dyDescent="0.35">
      <c r="A26" s="16">
        <v>13</v>
      </c>
      <c r="B26" s="16"/>
      <c r="C26" s="16"/>
      <c r="D26" s="16"/>
      <c r="E26" s="19"/>
      <c r="F26" s="16"/>
      <c r="G26" s="16"/>
      <c r="I26" s="21"/>
      <c r="J26" s="21"/>
      <c r="K26" s="21"/>
      <c r="M26" s="24"/>
      <c r="N26" s="24"/>
      <c r="O26" s="24"/>
      <c r="R26" s="80"/>
      <c r="S26" s="81"/>
      <c r="T26" s="103"/>
    </row>
    <row r="27" spans="1:20" x14ac:dyDescent="0.35">
      <c r="A27" s="16">
        <v>14</v>
      </c>
      <c r="B27" s="16"/>
      <c r="C27" s="16"/>
      <c r="D27" s="16"/>
      <c r="E27" s="19"/>
      <c r="F27" s="16"/>
      <c r="G27" s="16"/>
      <c r="I27" s="21"/>
      <c r="J27" s="21"/>
      <c r="K27" s="21"/>
      <c r="M27" s="24"/>
      <c r="N27" s="24"/>
      <c r="O27" s="24"/>
      <c r="R27" s="80"/>
      <c r="S27" s="81"/>
      <c r="T27" s="103"/>
    </row>
    <row r="28" spans="1:20" x14ac:dyDescent="0.35">
      <c r="A28" s="16">
        <v>15</v>
      </c>
      <c r="B28" s="16"/>
      <c r="C28" s="16"/>
      <c r="D28" s="16"/>
      <c r="E28" s="19"/>
      <c r="F28" s="16"/>
      <c r="G28" s="16"/>
      <c r="I28" s="21"/>
      <c r="J28" s="21"/>
      <c r="K28" s="21"/>
      <c r="M28" s="24"/>
      <c r="N28" s="24"/>
      <c r="O28" s="24"/>
      <c r="R28" s="80"/>
      <c r="S28" s="81"/>
      <c r="T28" s="103"/>
    </row>
    <row r="29" spans="1:20" x14ac:dyDescent="0.35">
      <c r="A29" s="16">
        <v>16</v>
      </c>
      <c r="B29" s="16"/>
      <c r="C29" s="16"/>
      <c r="D29" s="16"/>
      <c r="E29" s="19"/>
      <c r="F29" s="16"/>
      <c r="G29" s="16"/>
      <c r="I29" s="21"/>
      <c r="J29" s="21"/>
      <c r="K29" s="21"/>
      <c r="M29" s="24"/>
      <c r="N29" s="24"/>
      <c r="O29" s="24"/>
      <c r="R29" s="80"/>
      <c r="S29" s="81"/>
      <c r="T29" s="103"/>
    </row>
    <row r="30" spans="1:20" x14ac:dyDescent="0.35">
      <c r="A30" s="16">
        <v>17</v>
      </c>
      <c r="B30" s="16"/>
      <c r="C30" s="16"/>
      <c r="D30" s="16"/>
      <c r="E30" s="19"/>
      <c r="F30" s="16"/>
      <c r="G30" s="16"/>
      <c r="I30" s="21"/>
      <c r="J30" s="21"/>
      <c r="K30" s="21"/>
      <c r="M30" s="24"/>
      <c r="N30" s="24"/>
      <c r="O30" s="24"/>
      <c r="R30" s="80"/>
      <c r="S30" s="81"/>
      <c r="T30" s="103"/>
    </row>
    <row r="31" spans="1:20" x14ac:dyDescent="0.35">
      <c r="A31" s="16">
        <v>18</v>
      </c>
      <c r="B31" s="16"/>
      <c r="C31" s="16"/>
      <c r="D31" s="16"/>
      <c r="E31" s="19"/>
      <c r="F31" s="16"/>
      <c r="G31" s="16"/>
      <c r="I31" s="21"/>
      <c r="J31" s="21"/>
      <c r="K31" s="21"/>
      <c r="M31" s="24"/>
      <c r="N31" s="24"/>
      <c r="O31" s="24"/>
      <c r="R31" s="80"/>
      <c r="S31" s="81"/>
      <c r="T31" s="103"/>
    </row>
    <row r="32" spans="1:20" x14ac:dyDescent="0.35">
      <c r="A32" s="16">
        <v>19</v>
      </c>
      <c r="B32" s="16"/>
      <c r="C32" s="16"/>
      <c r="D32" s="16"/>
      <c r="E32" s="19"/>
      <c r="F32" s="16"/>
      <c r="G32" s="16"/>
      <c r="I32" s="21"/>
      <c r="J32" s="21"/>
      <c r="K32" s="21"/>
      <c r="M32" s="24"/>
      <c r="N32" s="24"/>
      <c r="O32" s="24"/>
      <c r="R32" s="80"/>
      <c r="S32" s="81"/>
      <c r="T32" s="103"/>
    </row>
    <row r="33" spans="1:20" x14ac:dyDescent="0.35">
      <c r="A33" s="16">
        <v>20</v>
      </c>
      <c r="B33" s="16"/>
      <c r="C33" s="16"/>
      <c r="D33" s="16"/>
      <c r="E33" s="19"/>
      <c r="F33" s="16"/>
      <c r="G33" s="16"/>
      <c r="I33" s="21"/>
      <c r="J33" s="21"/>
      <c r="K33" s="21"/>
      <c r="M33" s="24"/>
      <c r="N33" s="24"/>
      <c r="O33" s="24"/>
      <c r="R33" s="80"/>
      <c r="S33" s="81"/>
      <c r="T33" s="103"/>
    </row>
    <row r="34" spans="1:20" x14ac:dyDescent="0.35">
      <c r="A34" s="45" t="s">
        <v>27</v>
      </c>
      <c r="T34" s="103"/>
    </row>
    <row r="35" spans="1:20" x14ac:dyDescent="0.35">
      <c r="A35" s="45"/>
      <c r="T35" s="103"/>
    </row>
    <row r="36" spans="1:20" ht="14.5" customHeight="1" x14ac:dyDescent="0.35">
      <c r="A36" s="48" t="s">
        <v>28</v>
      </c>
      <c r="B36" s="48"/>
      <c r="C36" s="48"/>
      <c r="D36" s="47"/>
      <c r="E36" s="47"/>
      <c r="F36" s="47"/>
      <c r="G36" s="47"/>
      <c r="J36" s="49"/>
      <c r="K36" s="49"/>
      <c r="L36" s="43"/>
      <c r="M36" s="49"/>
      <c r="N36" s="49"/>
      <c r="O36" s="49"/>
      <c r="P36" s="49"/>
      <c r="T36" s="103"/>
    </row>
    <row r="37" spans="1:20" x14ac:dyDescent="0.35">
      <c r="A37" s="168" t="s">
        <v>13</v>
      </c>
      <c r="B37" s="168"/>
      <c r="C37" s="30">
        <f>COUNTIF('SHEET 4'!D14:D33,"staff")</f>
        <v>0</v>
      </c>
      <c r="D37" s="6"/>
      <c r="E37" s="30"/>
      <c r="L37" s="42"/>
      <c r="N37" s="34"/>
      <c r="P37" s="34"/>
      <c r="T37" s="103"/>
    </row>
    <row r="38" spans="1:20" x14ac:dyDescent="0.35">
      <c r="A38" s="168" t="s">
        <v>14</v>
      </c>
      <c r="B38" s="168"/>
      <c r="C38" s="30">
        <f>COUNTIF('SHEET 4'!D14:D33,"student")</f>
        <v>0</v>
      </c>
      <c r="D38" s="6"/>
      <c r="E38" s="30"/>
      <c r="T38" s="103"/>
    </row>
    <row r="39" spans="1:20" x14ac:dyDescent="0.35">
      <c r="A39" s="168" t="s">
        <v>15</v>
      </c>
      <c r="B39" s="168"/>
      <c r="C39" s="30">
        <f>COUNTIF('SHEET 4'!D14:D33,"hoteling")</f>
        <v>0</v>
      </c>
      <c r="D39" s="6"/>
      <c r="E39" s="30"/>
      <c r="T39" s="103"/>
    </row>
    <row r="40" spans="1:20" ht="14.5" customHeight="1" x14ac:dyDescent="0.35">
      <c r="T40" s="103"/>
    </row>
    <row r="41" spans="1:20" x14ac:dyDescent="0.35">
      <c r="A41" s="175" t="s">
        <v>29</v>
      </c>
      <c r="B41" s="175"/>
      <c r="C41" s="175"/>
      <c r="T41" s="103"/>
    </row>
    <row r="42" spans="1:20" x14ac:dyDescent="0.35">
      <c r="A42" s="57" t="s">
        <v>19</v>
      </c>
      <c r="C42">
        <f>COUNTIF('SHEET 4'!I14:I33,"NO")</f>
        <v>0</v>
      </c>
      <c r="T42" s="103"/>
    </row>
    <row r="43" spans="1:20" x14ac:dyDescent="0.35">
      <c r="A43" s="57" t="s">
        <v>18</v>
      </c>
      <c r="C43">
        <f>COUNTIF('SHEET 4'!I14:I33,"YES")</f>
        <v>0</v>
      </c>
      <c r="T43" s="103"/>
    </row>
    <row r="44" spans="1:20" x14ac:dyDescent="0.35">
      <c r="T44" s="103"/>
    </row>
    <row r="45" spans="1:20" ht="14.5" customHeight="1" x14ac:dyDescent="0.35">
      <c r="A45" s="51" t="s">
        <v>21</v>
      </c>
      <c r="B45" s="51"/>
      <c r="C45" s="51"/>
      <c r="T45" s="103"/>
    </row>
    <row r="46" spans="1:20" x14ac:dyDescent="0.35">
      <c r="A46" s="57" t="s">
        <v>30</v>
      </c>
      <c r="C46" s="52">
        <f>COUNTA('SHEET 4'!N14:N33)</f>
        <v>0</v>
      </c>
      <c r="T46" s="103"/>
    </row>
    <row r="47" spans="1:20" x14ac:dyDescent="0.35">
      <c r="A47" s="164" t="s">
        <v>31</v>
      </c>
      <c r="B47" s="164"/>
      <c r="C47" s="52">
        <f>COUNTA('SHEET 4'!O14:O33)</f>
        <v>0</v>
      </c>
      <c r="T47" s="103"/>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47:B47"/>
    <mergeCell ref="A10:D10"/>
    <mergeCell ref="A12:E12"/>
    <mergeCell ref="F12:G12"/>
    <mergeCell ref="I12:K12"/>
    <mergeCell ref="A37:B37"/>
    <mergeCell ref="A38:B38"/>
    <mergeCell ref="A39:B39"/>
    <mergeCell ref="A41:C41"/>
    <mergeCell ref="A6:D6"/>
    <mergeCell ref="A7:D7"/>
    <mergeCell ref="A9:D9"/>
    <mergeCell ref="R12:T12"/>
    <mergeCell ref="A2:T2"/>
    <mergeCell ref="M12:O12"/>
    <mergeCell ref="A4:D4"/>
    <mergeCell ref="A5:D5"/>
  </mergeCells>
  <dataValidations count="3">
    <dataValidation type="list" allowBlank="1" showInputMessage="1" showErrorMessage="1" sqref="I14:I33" xr:uid="{A040BB37-1870-984E-A292-2F8477287233}">
      <formula1>"YES, NO"</formula1>
    </dataValidation>
    <dataValidation type="list" allowBlank="1" showInputMessage="1" showErrorMessage="1" sqref="D83:E102 D14:D33" xr:uid="{01CE5DAF-6620-E14D-B13A-3347CE58B756}">
      <formula1>"STAFF, STUDENT, HOTELING"</formula1>
    </dataValidation>
    <dataValidation allowBlank="1" showDropDown="1" showInputMessage="1" showErrorMessage="1" sqref="E14:F33" xr:uid="{B5BE3BE1-3EA2-D342-AEBE-DE883F1366F5}"/>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3B79F-7369-2649-956E-B468F7B589F5}">
  <sheetPr>
    <tabColor theme="4"/>
    <pageSetUpPr fitToPage="1"/>
  </sheetPr>
  <dimension ref="A1:T102"/>
  <sheetViews>
    <sheetView zoomScale="62" zoomScaleNormal="130" workbookViewId="0">
      <pane ySplit="13" topLeftCell="A26" activePane="bottomLeft" state="frozen"/>
      <selection activeCell="B16" sqref="B16"/>
      <selection pane="bottomLeft" activeCell="B16" sqref="B16"/>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1.81640625" customWidth="1"/>
    <col min="16" max="16" width="1.1796875" hidden="1" customWidth="1"/>
    <col min="17" max="17" width="1.36328125" customWidth="1"/>
    <col min="19" max="19" width="11.81640625" customWidth="1"/>
    <col min="20" max="20" width="12.269531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71"/>
      <c r="Q2" s="171"/>
      <c r="R2" s="171"/>
      <c r="S2" s="171"/>
      <c r="T2" s="171"/>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5" t="s">
        <v>56</v>
      </c>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82" t="s">
        <v>53</v>
      </c>
      <c r="S12" s="183"/>
      <c r="T12" s="184"/>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98" t="s">
        <v>54</v>
      </c>
      <c r="S13" s="98" t="s">
        <v>55</v>
      </c>
      <c r="T13" s="97" t="s">
        <v>60</v>
      </c>
    </row>
    <row r="14" spans="1:20" x14ac:dyDescent="0.35">
      <c r="A14" s="19">
        <v>1</v>
      </c>
      <c r="B14" s="19"/>
      <c r="C14" s="19"/>
      <c r="D14" s="16"/>
      <c r="E14" s="19"/>
      <c r="F14" s="19"/>
      <c r="G14" s="19"/>
      <c r="H14"/>
      <c r="I14" s="20"/>
      <c r="J14" s="70"/>
      <c r="K14" s="20"/>
      <c r="L14" s="42"/>
      <c r="M14" s="23"/>
      <c r="N14" s="68"/>
      <c r="O14" s="23"/>
      <c r="R14" s="83"/>
      <c r="S14" s="81"/>
    </row>
    <row r="15" spans="1:20" x14ac:dyDescent="0.35">
      <c r="A15" s="16">
        <v>2</v>
      </c>
      <c r="B15" s="16"/>
      <c r="C15" s="16"/>
      <c r="D15" s="16"/>
      <c r="E15" s="19"/>
      <c r="F15" s="16"/>
      <c r="G15" s="16"/>
      <c r="H15"/>
      <c r="I15" s="21"/>
      <c r="J15" s="22"/>
      <c r="K15" s="22"/>
      <c r="L15" s="42"/>
      <c r="M15" s="24"/>
      <c r="N15" s="69"/>
      <c r="O15" s="24"/>
      <c r="R15" s="83"/>
      <c r="S15" s="81"/>
    </row>
    <row r="16" spans="1:20" x14ac:dyDescent="0.35">
      <c r="A16" s="16">
        <v>3</v>
      </c>
      <c r="B16" s="16"/>
      <c r="C16" s="16"/>
      <c r="D16" s="16"/>
      <c r="E16" s="19"/>
      <c r="F16" s="16"/>
      <c r="G16" s="16"/>
      <c r="H16"/>
      <c r="I16" s="21"/>
      <c r="J16" s="71"/>
      <c r="K16" s="21"/>
      <c r="L16" s="42"/>
      <c r="M16" s="24"/>
      <c r="N16" s="69"/>
      <c r="O16" s="24"/>
      <c r="R16" s="80"/>
      <c r="S16" s="84"/>
    </row>
    <row r="17" spans="1:19" x14ac:dyDescent="0.35">
      <c r="A17" s="16">
        <v>4</v>
      </c>
      <c r="B17" s="16"/>
      <c r="C17" s="16"/>
      <c r="D17" s="16"/>
      <c r="E17" s="19"/>
      <c r="F17" s="16"/>
      <c r="G17" s="16"/>
      <c r="H17"/>
      <c r="I17" s="21"/>
      <c r="J17" s="22"/>
      <c r="K17" s="22"/>
      <c r="L17" s="42"/>
      <c r="M17" s="24"/>
      <c r="N17" s="69"/>
      <c r="O17" s="24"/>
      <c r="R17" s="85"/>
      <c r="S17" s="84"/>
    </row>
    <row r="18" spans="1:19" x14ac:dyDescent="0.35">
      <c r="A18" s="16">
        <v>5</v>
      </c>
      <c r="B18" s="16"/>
      <c r="C18" s="16"/>
      <c r="D18" s="16"/>
      <c r="E18" s="19"/>
      <c r="F18" s="16"/>
      <c r="G18" s="16"/>
      <c r="H18"/>
      <c r="I18" s="21"/>
      <c r="J18" s="21"/>
      <c r="K18" s="22"/>
      <c r="L18" s="42"/>
      <c r="M18" s="24"/>
      <c r="N18" s="69"/>
      <c r="O18" s="24"/>
      <c r="R18" s="85"/>
      <c r="S18" s="84"/>
    </row>
    <row r="19" spans="1:19" x14ac:dyDescent="0.35">
      <c r="A19" s="16">
        <v>6</v>
      </c>
      <c r="B19" s="16"/>
      <c r="C19" s="16"/>
      <c r="D19" s="16"/>
      <c r="E19" s="19"/>
      <c r="F19" s="16"/>
      <c r="G19" s="16"/>
      <c r="H19"/>
      <c r="I19" s="21"/>
      <c r="J19" s="21"/>
      <c r="K19" s="22"/>
      <c r="L19" s="42"/>
      <c r="M19" s="24"/>
      <c r="N19" s="69"/>
      <c r="O19" s="24"/>
      <c r="R19" s="85"/>
      <c r="S19" s="84"/>
    </row>
    <row r="20" spans="1:19" x14ac:dyDescent="0.35">
      <c r="A20" s="16">
        <v>7</v>
      </c>
      <c r="B20" s="16"/>
      <c r="C20" s="16"/>
      <c r="D20" s="16"/>
      <c r="E20" s="19"/>
      <c r="F20" s="16"/>
      <c r="G20" s="16"/>
      <c r="H20"/>
      <c r="I20" s="21"/>
      <c r="J20" s="21"/>
      <c r="K20" s="22"/>
      <c r="L20" s="42"/>
      <c r="M20" s="24"/>
      <c r="N20" s="69"/>
      <c r="O20" s="24"/>
      <c r="R20" s="85"/>
      <c r="S20" s="84"/>
    </row>
    <row r="21" spans="1:19" x14ac:dyDescent="0.35">
      <c r="A21" s="16">
        <v>8</v>
      </c>
      <c r="B21" s="16"/>
      <c r="C21" s="16"/>
      <c r="D21" s="16"/>
      <c r="E21" s="19"/>
      <c r="F21" s="16"/>
      <c r="G21" s="16"/>
      <c r="H21"/>
      <c r="I21" s="21"/>
      <c r="J21" s="21"/>
      <c r="K21" s="22"/>
      <c r="L21" s="42"/>
      <c r="M21" s="24"/>
      <c r="N21" s="69"/>
      <c r="O21" s="24"/>
      <c r="R21" s="85"/>
      <c r="S21" s="84"/>
    </row>
    <row r="22" spans="1:19" x14ac:dyDescent="0.35">
      <c r="A22" s="16">
        <v>9</v>
      </c>
      <c r="B22" s="16"/>
      <c r="C22" s="16"/>
      <c r="D22" s="16"/>
      <c r="E22" s="19"/>
      <c r="F22" s="16"/>
      <c r="G22" s="16"/>
      <c r="H22"/>
      <c r="I22" s="21"/>
      <c r="J22" s="21"/>
      <c r="K22" s="22"/>
      <c r="L22" s="42"/>
      <c r="M22" s="24"/>
      <c r="N22" s="69"/>
      <c r="O22" s="72"/>
      <c r="R22" s="85"/>
      <c r="S22" s="81"/>
    </row>
    <row r="23" spans="1:19" x14ac:dyDescent="0.35">
      <c r="A23" s="16">
        <v>10</v>
      </c>
      <c r="B23" s="16"/>
      <c r="C23" s="16"/>
      <c r="D23" s="16"/>
      <c r="E23" s="19"/>
      <c r="F23" s="16"/>
      <c r="G23" s="16"/>
      <c r="H23"/>
      <c r="I23" s="21"/>
      <c r="J23" s="21"/>
      <c r="K23" s="22"/>
      <c r="L23" s="42"/>
      <c r="M23" s="24"/>
      <c r="N23" s="69"/>
      <c r="O23" s="24"/>
      <c r="R23" s="85"/>
      <c r="S23" s="81"/>
    </row>
    <row r="24" spans="1:19" x14ac:dyDescent="0.35">
      <c r="A24" s="16">
        <v>11</v>
      </c>
      <c r="B24" s="16"/>
      <c r="C24" s="16"/>
      <c r="D24" s="16"/>
      <c r="E24" s="19"/>
      <c r="F24" s="16"/>
      <c r="G24" s="16"/>
      <c r="H24"/>
      <c r="I24" s="21"/>
      <c r="J24" s="21"/>
      <c r="K24" s="22"/>
      <c r="L24" s="42"/>
      <c r="M24" s="24"/>
      <c r="N24" s="69"/>
      <c r="O24" s="24"/>
      <c r="R24" s="85"/>
      <c r="S24" s="84"/>
    </row>
    <row r="25" spans="1:19" x14ac:dyDescent="0.35">
      <c r="A25" s="16">
        <v>12</v>
      </c>
      <c r="B25" s="16"/>
      <c r="C25" s="16"/>
      <c r="D25" s="16"/>
      <c r="E25" s="19"/>
      <c r="F25" s="16"/>
      <c r="G25" s="16"/>
      <c r="H25"/>
      <c r="I25" s="21"/>
      <c r="J25" s="21"/>
      <c r="K25" s="21"/>
      <c r="L25" s="42"/>
      <c r="M25" s="24"/>
      <c r="N25" s="24"/>
      <c r="O25" s="24"/>
      <c r="R25" s="80"/>
      <c r="S25" s="81"/>
    </row>
    <row r="26" spans="1:19" x14ac:dyDescent="0.35">
      <c r="A26" s="16">
        <v>13</v>
      </c>
      <c r="B26" s="16"/>
      <c r="C26" s="16"/>
      <c r="D26" s="16"/>
      <c r="E26" s="19"/>
      <c r="F26" s="16"/>
      <c r="G26" s="16"/>
      <c r="I26" s="21"/>
      <c r="J26" s="21"/>
      <c r="K26" s="21"/>
      <c r="M26" s="24"/>
      <c r="N26" s="24"/>
      <c r="O26" s="24"/>
      <c r="R26" s="80"/>
      <c r="S26" s="81"/>
    </row>
    <row r="27" spans="1:19" x14ac:dyDescent="0.35">
      <c r="A27" s="16">
        <v>14</v>
      </c>
      <c r="B27" s="16"/>
      <c r="C27" s="16"/>
      <c r="D27" s="16"/>
      <c r="E27" s="19"/>
      <c r="F27" s="16"/>
      <c r="G27" s="16"/>
      <c r="I27" s="21"/>
      <c r="J27" s="21"/>
      <c r="K27" s="21"/>
      <c r="M27" s="24"/>
      <c r="N27" s="24"/>
      <c r="O27" s="24"/>
      <c r="R27" s="80"/>
      <c r="S27" s="81"/>
    </row>
    <row r="28" spans="1:19" x14ac:dyDescent="0.35">
      <c r="A28" s="16">
        <v>15</v>
      </c>
      <c r="B28" s="16"/>
      <c r="C28" s="16"/>
      <c r="D28" s="16"/>
      <c r="E28" s="19"/>
      <c r="F28" s="16"/>
      <c r="G28" s="16"/>
      <c r="I28" s="21"/>
      <c r="J28" s="21"/>
      <c r="K28" s="21"/>
      <c r="M28" s="24"/>
      <c r="N28" s="24"/>
      <c r="O28" s="24"/>
      <c r="R28" s="80"/>
      <c r="S28" s="81"/>
    </row>
    <row r="29" spans="1:19" x14ac:dyDescent="0.35">
      <c r="A29" s="16">
        <v>16</v>
      </c>
      <c r="B29" s="16"/>
      <c r="C29" s="16"/>
      <c r="D29" s="16"/>
      <c r="E29" s="19"/>
      <c r="F29" s="16"/>
      <c r="G29" s="16"/>
      <c r="I29" s="21"/>
      <c r="J29" s="21"/>
      <c r="K29" s="21"/>
      <c r="M29" s="24"/>
      <c r="N29" s="24"/>
      <c r="O29" s="24"/>
      <c r="R29" s="80"/>
      <c r="S29" s="81"/>
    </row>
    <row r="30" spans="1:19" x14ac:dyDescent="0.35">
      <c r="A30" s="16">
        <v>17</v>
      </c>
      <c r="B30" s="16"/>
      <c r="C30" s="16"/>
      <c r="D30" s="16"/>
      <c r="E30" s="19"/>
      <c r="F30" s="16"/>
      <c r="G30" s="16"/>
      <c r="I30" s="21"/>
      <c r="J30" s="21"/>
      <c r="K30" s="21"/>
      <c r="M30" s="24"/>
      <c r="N30" s="24"/>
      <c r="O30" s="24"/>
      <c r="R30" s="80"/>
      <c r="S30" s="81"/>
    </row>
    <row r="31" spans="1:19" x14ac:dyDescent="0.35">
      <c r="A31" s="16">
        <v>18</v>
      </c>
      <c r="B31" s="16"/>
      <c r="C31" s="16"/>
      <c r="D31" s="16"/>
      <c r="E31" s="19"/>
      <c r="F31" s="16"/>
      <c r="G31" s="16"/>
      <c r="I31" s="21"/>
      <c r="J31" s="21"/>
      <c r="K31" s="21"/>
      <c r="M31" s="24"/>
      <c r="N31" s="24"/>
      <c r="O31" s="24"/>
      <c r="R31" s="80"/>
      <c r="S31" s="81"/>
    </row>
    <row r="32" spans="1:19" x14ac:dyDescent="0.35">
      <c r="A32" s="16">
        <v>19</v>
      </c>
      <c r="B32" s="16"/>
      <c r="C32" s="16"/>
      <c r="D32" s="16"/>
      <c r="E32" s="19"/>
      <c r="F32" s="16"/>
      <c r="G32" s="16"/>
      <c r="I32" s="21"/>
      <c r="J32" s="21"/>
      <c r="K32" s="21"/>
      <c r="M32" s="24"/>
      <c r="N32" s="24"/>
      <c r="O32" s="24"/>
      <c r="R32" s="80"/>
      <c r="S32" s="81"/>
    </row>
    <row r="33" spans="1:19" x14ac:dyDescent="0.35">
      <c r="A33" s="16">
        <v>20</v>
      </c>
      <c r="B33" s="16"/>
      <c r="C33" s="16"/>
      <c r="D33" s="16"/>
      <c r="E33" s="19"/>
      <c r="F33" s="16"/>
      <c r="G33" s="16"/>
      <c r="I33" s="21"/>
      <c r="J33" s="21"/>
      <c r="K33" s="21"/>
      <c r="M33" s="24"/>
      <c r="N33" s="24"/>
      <c r="O33" s="24"/>
      <c r="R33" s="80"/>
      <c r="S33" s="81"/>
    </row>
    <row r="34" spans="1:19" x14ac:dyDescent="0.35">
      <c r="A34" s="45" t="s">
        <v>27</v>
      </c>
    </row>
    <row r="35" spans="1:19" x14ac:dyDescent="0.35">
      <c r="A35" s="45"/>
    </row>
    <row r="36" spans="1:19" ht="14.5" customHeight="1" x14ac:dyDescent="0.35">
      <c r="A36" s="48" t="s">
        <v>28</v>
      </c>
      <c r="B36" s="48"/>
      <c r="C36" s="48"/>
      <c r="D36" s="47"/>
      <c r="E36" s="47"/>
      <c r="F36" s="47"/>
      <c r="G36" s="47"/>
      <c r="J36" s="49"/>
      <c r="K36" s="49"/>
      <c r="L36" s="43"/>
      <c r="M36" s="49"/>
      <c r="N36" s="49"/>
      <c r="O36" s="49"/>
      <c r="P36" s="49"/>
    </row>
    <row r="37" spans="1:19" x14ac:dyDescent="0.35">
      <c r="A37" s="168" t="s">
        <v>13</v>
      </c>
      <c r="B37" s="168"/>
      <c r="C37" s="30">
        <f>COUNTIF('SHEET 5'!D14:D33,"staff")</f>
        <v>0</v>
      </c>
      <c r="D37" s="6"/>
      <c r="E37" s="30"/>
      <c r="L37" s="42"/>
      <c r="N37" s="34"/>
      <c r="P37" s="34"/>
    </row>
    <row r="38" spans="1:19" x14ac:dyDescent="0.35">
      <c r="A38" s="168" t="s">
        <v>14</v>
      </c>
      <c r="B38" s="168"/>
      <c r="C38" s="30">
        <f>COUNTIF('SHEET 5'!D14:D33,"student")</f>
        <v>0</v>
      </c>
      <c r="D38" s="6"/>
      <c r="E38" s="30"/>
    </row>
    <row r="39" spans="1:19" x14ac:dyDescent="0.35">
      <c r="A39" s="168" t="s">
        <v>15</v>
      </c>
      <c r="B39" s="168"/>
      <c r="C39" s="30">
        <f>COUNTIF('SHEET 5'!D14:D33,"hoteling")</f>
        <v>0</v>
      </c>
      <c r="D39" s="6"/>
      <c r="E39" s="30"/>
    </row>
    <row r="40" spans="1:19" ht="14.5" customHeight="1" x14ac:dyDescent="0.35"/>
    <row r="41" spans="1:19" x14ac:dyDescent="0.35">
      <c r="A41" s="175" t="s">
        <v>29</v>
      </c>
      <c r="B41" s="175"/>
      <c r="C41" s="175"/>
    </row>
    <row r="42" spans="1:19" x14ac:dyDescent="0.35">
      <c r="A42" s="57" t="s">
        <v>19</v>
      </c>
      <c r="C42">
        <f>COUNTIF('SHEET 5'!I14:I33,"NO")</f>
        <v>0</v>
      </c>
    </row>
    <row r="43" spans="1:19" x14ac:dyDescent="0.35">
      <c r="A43" s="57" t="s">
        <v>18</v>
      </c>
      <c r="C43">
        <f>COUNTIF('SHEET 5'!I14:I33,"YES")</f>
        <v>0</v>
      </c>
    </row>
    <row r="45" spans="1:19" ht="14.5" customHeight="1" x14ac:dyDescent="0.35">
      <c r="A45" s="51" t="s">
        <v>21</v>
      </c>
      <c r="B45" s="51"/>
      <c r="C45" s="51"/>
    </row>
    <row r="46" spans="1:19" x14ac:dyDescent="0.35">
      <c r="A46" s="57" t="s">
        <v>30</v>
      </c>
      <c r="C46" s="52">
        <f>COUNTA('SHEET 5'!N14:N33)</f>
        <v>0</v>
      </c>
    </row>
    <row r="47" spans="1:19" x14ac:dyDescent="0.35">
      <c r="A47" s="164" t="s">
        <v>31</v>
      </c>
      <c r="B47" s="164"/>
      <c r="C47" s="52">
        <f>COUNTA('SHEET 5'!O14:O33)</f>
        <v>0</v>
      </c>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47:B47"/>
    <mergeCell ref="A10:D10"/>
    <mergeCell ref="A12:E12"/>
    <mergeCell ref="F12:G12"/>
    <mergeCell ref="I12:K12"/>
    <mergeCell ref="A37:B37"/>
    <mergeCell ref="A38:B38"/>
    <mergeCell ref="A39:B39"/>
    <mergeCell ref="A41:C41"/>
    <mergeCell ref="A6:D6"/>
    <mergeCell ref="A7:D7"/>
    <mergeCell ref="A9:D9"/>
    <mergeCell ref="R12:T12"/>
    <mergeCell ref="A2:T2"/>
    <mergeCell ref="M12:O12"/>
    <mergeCell ref="A4:D4"/>
    <mergeCell ref="A5:D5"/>
  </mergeCells>
  <dataValidations count="3">
    <dataValidation allowBlank="1" showDropDown="1" showInputMessage="1" showErrorMessage="1" sqref="E14:F33" xr:uid="{B4B57B07-F0FB-8041-BA59-EBE239475ABD}"/>
    <dataValidation type="list" allowBlank="1" showInputMessage="1" showErrorMessage="1" sqref="D83:E102 D14:D33" xr:uid="{E4899D23-19BC-E648-8F15-7ED0CFBB0B0F}">
      <formula1>"STAFF, STUDENT, HOTELING"</formula1>
    </dataValidation>
    <dataValidation type="list" allowBlank="1" showInputMessage="1" showErrorMessage="1" sqref="I14:I33" xr:uid="{0702F9A8-1518-6E41-B7AA-9F1804058BCA}">
      <formula1>"YES, NO"</formula1>
    </dataValidation>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02B7D-EB37-4EE8-AD00-1AC0753F79AB}">
  <sheetPr>
    <tabColor theme="4"/>
    <pageSetUpPr fitToPage="1"/>
  </sheetPr>
  <dimension ref="A1:T102"/>
  <sheetViews>
    <sheetView topLeftCell="B1" zoomScale="92" zoomScaleNormal="115" workbookViewId="0">
      <pane ySplit="13" topLeftCell="A14" activePane="bottomLeft" state="frozen"/>
      <selection activeCell="B16" sqref="B16"/>
      <selection pane="bottomLeft" activeCell="B16" sqref="B16"/>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1.81640625" customWidth="1"/>
    <col min="16" max="16" width="1.1796875" hidden="1" customWidth="1"/>
    <col min="17" max="17" width="1.363281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71"/>
      <c r="Q2" s="171"/>
      <c r="R2" s="171"/>
      <c r="S2" s="171"/>
      <c r="T2" s="171"/>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85" t="s">
        <v>53</v>
      </c>
      <c r="S12" s="185"/>
      <c r="T12" s="186"/>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100" t="s">
        <v>54</v>
      </c>
      <c r="S13" s="100" t="s">
        <v>55</v>
      </c>
      <c r="T13" s="91" t="s">
        <v>60</v>
      </c>
    </row>
    <row r="14" spans="1:20" x14ac:dyDescent="0.35">
      <c r="A14" s="19">
        <v>1</v>
      </c>
      <c r="B14" s="16"/>
      <c r="C14" s="16"/>
      <c r="D14" s="16"/>
      <c r="E14" s="19"/>
      <c r="F14" s="19"/>
      <c r="G14" s="19"/>
      <c r="H14"/>
      <c r="I14" s="20"/>
      <c r="J14" s="67"/>
      <c r="K14" s="20"/>
      <c r="L14" s="42"/>
      <c r="M14" s="23"/>
      <c r="N14" s="68"/>
      <c r="O14" s="23"/>
      <c r="R14" s="79"/>
      <c r="S14" s="86"/>
      <c r="T14" s="96"/>
    </row>
    <row r="15" spans="1:20" x14ac:dyDescent="0.35">
      <c r="A15" s="16">
        <v>2</v>
      </c>
      <c r="B15" s="16"/>
      <c r="C15" s="16"/>
      <c r="D15" s="16"/>
      <c r="E15" s="19"/>
      <c r="F15" s="16"/>
      <c r="G15" s="16"/>
      <c r="H15"/>
      <c r="I15" s="21"/>
      <c r="J15" s="22"/>
      <c r="K15" s="22"/>
      <c r="L15" s="42"/>
      <c r="M15" s="24"/>
      <c r="N15" s="69"/>
      <c r="O15" s="24"/>
      <c r="R15" s="79"/>
      <c r="S15" s="86"/>
      <c r="T15" s="96"/>
    </row>
    <row r="16" spans="1:20" x14ac:dyDescent="0.35">
      <c r="A16" s="16">
        <v>3</v>
      </c>
      <c r="B16" s="16"/>
      <c r="C16" s="16"/>
      <c r="D16" s="16"/>
      <c r="E16" s="19"/>
      <c r="F16" s="16"/>
      <c r="G16" s="16"/>
      <c r="H16"/>
      <c r="I16" s="21"/>
      <c r="J16" s="21"/>
      <c r="K16" s="21"/>
      <c r="L16" s="42"/>
      <c r="M16" s="24"/>
      <c r="N16" s="69"/>
      <c r="O16" s="24"/>
      <c r="R16" s="83"/>
      <c r="T16" s="96"/>
    </row>
    <row r="17" spans="1:20" x14ac:dyDescent="0.35">
      <c r="A17" s="16">
        <v>4</v>
      </c>
      <c r="B17" s="16"/>
      <c r="C17" s="16"/>
      <c r="D17" s="16"/>
      <c r="E17" s="19"/>
      <c r="F17" s="16"/>
      <c r="G17" s="16"/>
      <c r="H17"/>
      <c r="I17" s="21"/>
      <c r="J17" s="22"/>
      <c r="K17" s="22"/>
      <c r="L17" s="42"/>
      <c r="M17" s="24"/>
      <c r="N17" s="69"/>
      <c r="O17" s="24"/>
      <c r="R17" s="21"/>
      <c r="S17" s="101"/>
      <c r="T17" s="96"/>
    </row>
    <row r="18" spans="1:20" x14ac:dyDescent="0.35">
      <c r="A18" s="16">
        <v>5</v>
      </c>
      <c r="B18" s="16"/>
      <c r="C18" s="16"/>
      <c r="D18" s="16"/>
      <c r="E18" s="19"/>
      <c r="F18" s="16"/>
      <c r="G18" s="16"/>
      <c r="H18"/>
      <c r="I18" s="21"/>
      <c r="J18" s="21"/>
      <c r="K18" s="21"/>
      <c r="L18" s="42"/>
      <c r="M18" s="24"/>
      <c r="N18" s="69"/>
      <c r="O18" s="24"/>
      <c r="R18" s="21"/>
      <c r="S18" s="101"/>
      <c r="T18" s="96"/>
    </row>
    <row r="19" spans="1:20" x14ac:dyDescent="0.35">
      <c r="A19" s="16">
        <v>6</v>
      </c>
      <c r="B19" s="16"/>
      <c r="C19" s="16"/>
      <c r="D19" s="16"/>
      <c r="E19" s="19"/>
      <c r="F19" s="16"/>
      <c r="G19" s="16"/>
      <c r="H19"/>
      <c r="I19" s="21"/>
      <c r="J19" s="21"/>
      <c r="K19" s="21"/>
      <c r="L19" s="42"/>
      <c r="M19" s="24"/>
      <c r="N19" s="69"/>
      <c r="O19" s="24"/>
      <c r="R19" s="21"/>
      <c r="S19" s="101"/>
      <c r="T19" s="96"/>
    </row>
    <row r="20" spans="1:20" x14ac:dyDescent="0.35">
      <c r="A20" s="16">
        <v>7</v>
      </c>
      <c r="B20" s="16"/>
      <c r="C20" s="16"/>
      <c r="D20" s="16"/>
      <c r="E20" s="19"/>
      <c r="F20" s="16"/>
      <c r="G20" s="16"/>
      <c r="H20"/>
      <c r="I20" s="21"/>
      <c r="J20" s="21"/>
      <c r="K20" s="21"/>
      <c r="L20" s="42"/>
      <c r="M20" s="24"/>
      <c r="N20" s="69"/>
      <c r="O20" s="24"/>
      <c r="R20" s="83"/>
      <c r="S20" s="80"/>
      <c r="T20" s="96"/>
    </row>
    <row r="21" spans="1:20" x14ac:dyDescent="0.35">
      <c r="A21" s="16">
        <v>8</v>
      </c>
      <c r="B21" s="16"/>
      <c r="C21" s="16"/>
      <c r="D21" s="16"/>
      <c r="E21" s="19"/>
      <c r="F21" s="16"/>
      <c r="G21" s="16"/>
      <c r="H21"/>
      <c r="I21" s="21"/>
      <c r="J21" s="21"/>
      <c r="K21" s="21"/>
      <c r="L21" s="42"/>
      <c r="M21" s="24"/>
      <c r="N21" s="69"/>
      <c r="O21" s="24"/>
      <c r="R21" s="21"/>
      <c r="S21" s="101"/>
      <c r="T21" s="96"/>
    </row>
    <row r="22" spans="1:20" x14ac:dyDescent="0.35">
      <c r="A22" s="16">
        <v>9</v>
      </c>
      <c r="B22" s="16"/>
      <c r="C22" s="16"/>
      <c r="D22" s="16"/>
      <c r="E22" s="19"/>
      <c r="F22" s="16"/>
      <c r="G22" s="16"/>
      <c r="H22"/>
      <c r="I22" s="21"/>
      <c r="J22" s="21"/>
      <c r="K22" s="21"/>
      <c r="L22" s="42"/>
      <c r="M22" s="24"/>
      <c r="N22" s="69"/>
      <c r="O22" s="24"/>
      <c r="R22" s="21"/>
      <c r="S22" s="101"/>
      <c r="T22" s="96"/>
    </row>
    <row r="23" spans="1:20" x14ac:dyDescent="0.35">
      <c r="A23" s="16">
        <v>10</v>
      </c>
      <c r="B23" s="16"/>
      <c r="C23" s="16"/>
      <c r="D23" s="16"/>
      <c r="E23" s="19"/>
      <c r="F23" s="16"/>
      <c r="G23" s="16"/>
      <c r="H23"/>
      <c r="I23" s="21"/>
      <c r="J23" s="21"/>
      <c r="K23" s="21"/>
      <c r="L23" s="42"/>
      <c r="M23" s="24"/>
      <c r="N23" s="69"/>
      <c r="O23" s="24"/>
      <c r="R23" s="21"/>
      <c r="S23" s="101"/>
      <c r="T23" s="96"/>
    </row>
    <row r="24" spans="1:20" x14ac:dyDescent="0.35">
      <c r="A24" s="16">
        <v>11</v>
      </c>
      <c r="B24" s="16"/>
      <c r="C24" s="16"/>
      <c r="D24" s="16"/>
      <c r="E24" s="19"/>
      <c r="F24" s="16"/>
      <c r="G24" s="16"/>
      <c r="H24"/>
      <c r="I24" s="21"/>
      <c r="J24" s="21"/>
      <c r="K24" s="21"/>
      <c r="L24" s="42"/>
      <c r="M24" s="24"/>
      <c r="N24" s="69"/>
      <c r="O24" s="24"/>
      <c r="R24" s="21"/>
      <c r="S24" s="101"/>
      <c r="T24" s="96"/>
    </row>
    <row r="25" spans="1:20" x14ac:dyDescent="0.35">
      <c r="A25" s="16">
        <v>12</v>
      </c>
      <c r="B25" s="16"/>
      <c r="C25" s="16"/>
      <c r="D25" s="16"/>
      <c r="E25" s="19"/>
      <c r="F25" s="16"/>
      <c r="G25" s="16"/>
      <c r="H25"/>
      <c r="I25" s="21"/>
      <c r="J25" s="21"/>
      <c r="K25" s="21"/>
      <c r="L25" s="42"/>
      <c r="M25" s="24"/>
      <c r="N25" s="69"/>
      <c r="O25" s="24"/>
      <c r="R25" s="21"/>
      <c r="S25" s="101"/>
      <c r="T25" s="96"/>
    </row>
    <row r="26" spans="1:20" x14ac:dyDescent="0.35">
      <c r="A26" s="16">
        <v>13</v>
      </c>
      <c r="B26" s="16"/>
      <c r="C26" s="16"/>
      <c r="D26" s="16"/>
      <c r="E26" s="19"/>
      <c r="F26" s="16"/>
      <c r="G26" s="16"/>
      <c r="H26"/>
      <c r="I26" s="21"/>
      <c r="J26" s="21"/>
      <c r="K26" s="21"/>
      <c r="L26" s="42"/>
      <c r="M26" s="24"/>
      <c r="N26" s="69"/>
      <c r="O26" s="24"/>
      <c r="R26" s="21"/>
      <c r="S26" s="101"/>
      <c r="T26" s="96"/>
    </row>
    <row r="27" spans="1:20" x14ac:dyDescent="0.35">
      <c r="A27" s="16">
        <v>14</v>
      </c>
      <c r="B27" s="16"/>
      <c r="C27" s="16"/>
      <c r="D27" s="16"/>
      <c r="E27" s="19"/>
      <c r="F27" s="16"/>
      <c r="G27" s="16"/>
      <c r="H27"/>
      <c r="I27" s="21"/>
      <c r="J27" s="21"/>
      <c r="K27" s="21"/>
      <c r="L27" s="42"/>
      <c r="M27" s="24"/>
      <c r="N27" s="69"/>
      <c r="O27" s="24"/>
      <c r="R27" s="21"/>
      <c r="S27" s="101"/>
      <c r="T27" s="96"/>
    </row>
    <row r="28" spans="1:20" x14ac:dyDescent="0.35">
      <c r="A28" s="16">
        <v>15</v>
      </c>
      <c r="B28" s="16"/>
      <c r="C28" s="16"/>
      <c r="D28" s="16"/>
      <c r="E28" s="19"/>
      <c r="F28" s="16"/>
      <c r="G28" s="16"/>
      <c r="H28"/>
      <c r="I28" s="21"/>
      <c r="J28" s="21"/>
      <c r="K28" s="21"/>
      <c r="L28" s="42"/>
      <c r="M28" s="24"/>
      <c r="N28" s="69"/>
      <c r="O28" s="24"/>
      <c r="R28" s="21"/>
      <c r="S28" s="80"/>
      <c r="T28" s="96"/>
    </row>
    <row r="29" spans="1:20" x14ac:dyDescent="0.35">
      <c r="A29" s="16">
        <v>16</v>
      </c>
      <c r="B29" s="16"/>
      <c r="C29" s="16"/>
      <c r="D29" s="16"/>
      <c r="E29" s="19"/>
      <c r="F29" s="16"/>
      <c r="G29" s="16"/>
      <c r="H29"/>
      <c r="I29" s="21"/>
      <c r="J29" s="21"/>
      <c r="K29" s="21"/>
      <c r="L29" s="42"/>
      <c r="M29" s="24"/>
      <c r="N29" s="69"/>
      <c r="O29" s="24"/>
      <c r="R29" s="21"/>
      <c r="S29" s="80"/>
      <c r="T29" s="96"/>
    </row>
    <row r="30" spans="1:20" x14ac:dyDescent="0.35">
      <c r="A30" s="16">
        <v>17</v>
      </c>
      <c r="B30" s="16"/>
      <c r="C30" s="16"/>
      <c r="D30" s="16"/>
      <c r="E30" s="19"/>
      <c r="F30" s="16"/>
      <c r="G30" s="16"/>
      <c r="H30"/>
      <c r="I30" s="21"/>
      <c r="J30" s="21"/>
      <c r="K30" s="21"/>
      <c r="L30" s="42"/>
      <c r="M30" s="24"/>
      <c r="N30" s="69"/>
      <c r="O30" s="24"/>
      <c r="R30" s="21"/>
      <c r="S30" s="80"/>
      <c r="T30" s="96"/>
    </row>
    <row r="31" spans="1:20" x14ac:dyDescent="0.35">
      <c r="A31" s="16">
        <v>18</v>
      </c>
      <c r="B31" s="16"/>
      <c r="C31" s="16"/>
      <c r="D31" s="16"/>
      <c r="E31" s="19"/>
      <c r="F31" s="16"/>
      <c r="G31" s="16"/>
      <c r="H31"/>
      <c r="I31" s="21"/>
      <c r="J31" s="21"/>
      <c r="K31" s="21"/>
      <c r="L31" s="42"/>
      <c r="M31" s="24"/>
      <c r="N31" s="69"/>
      <c r="O31" s="24"/>
      <c r="R31" s="21"/>
      <c r="S31" s="80"/>
      <c r="T31" s="96"/>
    </row>
    <row r="32" spans="1:20" x14ac:dyDescent="0.35">
      <c r="A32" s="16">
        <v>19</v>
      </c>
      <c r="B32" s="16"/>
      <c r="C32" s="16"/>
      <c r="D32" s="16"/>
      <c r="E32" s="19"/>
      <c r="F32" s="16"/>
      <c r="G32" s="16"/>
      <c r="H32"/>
      <c r="I32" s="21"/>
      <c r="J32" s="21"/>
      <c r="K32" s="21"/>
      <c r="L32" s="42"/>
      <c r="M32" s="24"/>
      <c r="N32" s="69"/>
      <c r="O32" s="24"/>
      <c r="R32" s="21"/>
      <c r="S32" s="80"/>
      <c r="T32" s="96"/>
    </row>
    <row r="33" spans="1:20" x14ac:dyDescent="0.35">
      <c r="A33" s="16">
        <v>20</v>
      </c>
      <c r="B33" s="16"/>
      <c r="C33" s="16"/>
      <c r="D33" s="16"/>
      <c r="E33" s="19"/>
      <c r="F33" s="16"/>
      <c r="G33" s="16"/>
      <c r="H33" s="61"/>
      <c r="I33" s="21"/>
      <c r="J33" s="21"/>
      <c r="K33" s="21"/>
      <c r="L33" s="42"/>
      <c r="M33" s="24"/>
      <c r="N33" s="69"/>
      <c r="O33" s="24"/>
      <c r="R33" s="21"/>
      <c r="S33" s="80"/>
      <c r="T33" s="96"/>
    </row>
    <row r="34" spans="1:20" x14ac:dyDescent="0.35">
      <c r="A34" s="45" t="s">
        <v>27</v>
      </c>
      <c r="T34" s="96"/>
    </row>
    <row r="35" spans="1:20" x14ac:dyDescent="0.35">
      <c r="A35" s="45"/>
      <c r="T35" s="96"/>
    </row>
    <row r="36" spans="1:20" ht="14.5" customHeight="1" x14ac:dyDescent="0.35">
      <c r="A36" s="48" t="s">
        <v>28</v>
      </c>
      <c r="B36" s="48"/>
      <c r="C36" s="48"/>
      <c r="D36" s="47"/>
      <c r="E36" s="47"/>
      <c r="F36" s="47"/>
      <c r="G36" s="47"/>
      <c r="J36" s="49"/>
      <c r="K36" s="49"/>
      <c r="L36" s="43"/>
      <c r="M36" s="49"/>
      <c r="N36" s="49"/>
      <c r="O36" s="49"/>
      <c r="P36" s="49"/>
      <c r="T36" s="96"/>
    </row>
    <row r="37" spans="1:20" x14ac:dyDescent="0.35">
      <c r="A37" s="168" t="s">
        <v>13</v>
      </c>
      <c r="B37" s="168"/>
      <c r="C37" s="30">
        <f>COUNTIF('SHEET 6'!D14:D33,"staff")</f>
        <v>0</v>
      </c>
      <c r="D37" s="6"/>
      <c r="E37" s="30"/>
      <c r="L37" s="42"/>
      <c r="N37" s="34"/>
      <c r="P37" s="34"/>
      <c r="T37" s="96"/>
    </row>
    <row r="38" spans="1:20" x14ac:dyDescent="0.35">
      <c r="A38" s="168" t="s">
        <v>14</v>
      </c>
      <c r="B38" s="168"/>
      <c r="C38" s="30">
        <f>COUNTIF('SHEET 6'!D15:D33,"student")</f>
        <v>0</v>
      </c>
      <c r="D38" s="6"/>
      <c r="E38" s="30"/>
      <c r="K38" s="9"/>
      <c r="L38" s="9"/>
      <c r="M38" s="9"/>
      <c r="N38" s="9"/>
      <c r="O38" s="9"/>
      <c r="P38" s="9"/>
      <c r="Q38" s="9"/>
      <c r="R38" s="9"/>
      <c r="S38" s="9"/>
      <c r="T38" s="96"/>
    </row>
    <row r="39" spans="1:20" x14ac:dyDescent="0.35">
      <c r="A39" s="168" t="s">
        <v>15</v>
      </c>
      <c r="B39" s="168"/>
      <c r="C39" s="30">
        <f>COUNTIF('SHEET 6'!D14:D33,"hoteling")</f>
        <v>0</v>
      </c>
      <c r="D39" s="6"/>
      <c r="E39" s="30"/>
      <c r="K39" s="9"/>
      <c r="L39" s="9"/>
      <c r="M39" s="9"/>
      <c r="N39" s="9"/>
      <c r="O39" s="9"/>
      <c r="P39" s="9"/>
      <c r="Q39" s="9"/>
      <c r="R39" s="9"/>
      <c r="S39" s="9"/>
      <c r="T39" s="96"/>
    </row>
    <row r="40" spans="1:20" ht="14.5" customHeight="1" x14ac:dyDescent="0.35">
      <c r="K40" s="9"/>
      <c r="L40" s="9"/>
      <c r="M40" s="9"/>
      <c r="N40" s="9"/>
      <c r="O40" s="9"/>
      <c r="P40" s="9"/>
      <c r="Q40" s="9"/>
      <c r="R40" s="9"/>
      <c r="S40" s="9"/>
      <c r="T40" s="96"/>
    </row>
    <row r="41" spans="1:20" x14ac:dyDescent="0.35">
      <c r="A41" s="175" t="s">
        <v>29</v>
      </c>
      <c r="B41" s="175"/>
      <c r="C41" s="175"/>
      <c r="K41" s="9"/>
      <c r="L41" s="9"/>
      <c r="M41" s="9"/>
      <c r="N41" s="9"/>
      <c r="O41" s="9"/>
      <c r="P41" s="9"/>
      <c r="Q41" s="9"/>
      <c r="R41" s="9"/>
      <c r="S41" s="9"/>
      <c r="T41" s="96"/>
    </row>
    <row r="42" spans="1:20" x14ac:dyDescent="0.35">
      <c r="A42" s="50" t="s">
        <v>19</v>
      </c>
      <c r="C42">
        <f>COUNTIF('SHEET 6'!I14:I33,"NO")</f>
        <v>0</v>
      </c>
      <c r="K42" s="9"/>
      <c r="L42" s="9"/>
      <c r="M42" s="9"/>
      <c r="N42" s="9"/>
      <c r="O42" s="9"/>
      <c r="P42" s="9"/>
      <c r="Q42" s="9"/>
      <c r="R42" s="9"/>
      <c r="S42" s="9"/>
      <c r="T42" s="96"/>
    </row>
    <row r="43" spans="1:20" x14ac:dyDescent="0.35">
      <c r="A43" s="50" t="s">
        <v>18</v>
      </c>
      <c r="C43">
        <f>COUNTIF('SHEET 6'!I14:I33,"YEs")</f>
        <v>0</v>
      </c>
      <c r="K43" s="9"/>
      <c r="L43" s="9"/>
      <c r="M43" s="9"/>
      <c r="N43" s="9"/>
      <c r="O43" s="9"/>
      <c r="P43" s="9"/>
      <c r="Q43" s="9"/>
      <c r="R43" s="9"/>
      <c r="S43" s="9"/>
      <c r="T43" s="96"/>
    </row>
    <row r="44" spans="1:20" x14ac:dyDescent="0.35">
      <c r="K44" s="9"/>
      <c r="L44" s="9"/>
      <c r="M44" s="9"/>
      <c r="N44" s="9"/>
      <c r="O44" s="9"/>
      <c r="P44" s="9"/>
      <c r="Q44" s="9"/>
      <c r="R44" s="9"/>
      <c r="S44" s="9"/>
      <c r="T44" s="96"/>
    </row>
    <row r="45" spans="1:20" ht="14.5" customHeight="1" x14ac:dyDescent="0.35">
      <c r="A45" s="51" t="s">
        <v>21</v>
      </c>
      <c r="B45" s="51"/>
      <c r="C45" s="51"/>
      <c r="K45" s="9"/>
      <c r="L45" s="9"/>
      <c r="M45" s="9"/>
      <c r="N45" s="9"/>
      <c r="O45" s="9"/>
      <c r="P45" s="9"/>
      <c r="Q45" s="9"/>
      <c r="R45" s="9"/>
      <c r="S45" s="9"/>
      <c r="T45" s="96"/>
    </row>
    <row r="46" spans="1:20" x14ac:dyDescent="0.35">
      <c r="A46" s="50" t="s">
        <v>30</v>
      </c>
      <c r="C46" s="52">
        <f>COUNTA('SHEET 6'!N14:N33)</f>
        <v>0</v>
      </c>
      <c r="E46" s="49"/>
      <c r="F46" s="49"/>
      <c r="G46" s="49"/>
      <c r="H46" s="49"/>
      <c r="I46" s="49"/>
      <c r="K46" s="9"/>
      <c r="L46" s="9"/>
      <c r="M46" s="9"/>
      <c r="N46" s="9"/>
      <c r="O46" s="9"/>
      <c r="P46" s="9"/>
      <c r="Q46" s="9"/>
      <c r="R46" s="9"/>
      <c r="S46" s="9"/>
      <c r="T46" s="96"/>
    </row>
    <row r="47" spans="1:20" x14ac:dyDescent="0.35">
      <c r="A47" s="164" t="s">
        <v>31</v>
      </c>
      <c r="B47" s="164"/>
      <c r="C47" s="52">
        <f>COUNTA('SHEET 6'!O14:O33)</f>
        <v>0</v>
      </c>
      <c r="E47" s="49"/>
      <c r="F47" s="49"/>
      <c r="G47" s="49"/>
      <c r="H47" s="49"/>
      <c r="I47" s="49"/>
      <c r="K47" s="9"/>
      <c r="L47" s="9"/>
      <c r="M47" s="9"/>
      <c r="N47" s="9"/>
      <c r="O47" s="9"/>
      <c r="P47" s="9"/>
      <c r="Q47" s="9"/>
      <c r="R47" s="9"/>
      <c r="S47" s="9"/>
      <c r="T47" s="96"/>
    </row>
    <row r="48" spans="1:20" x14ac:dyDescent="0.35">
      <c r="E48" s="49"/>
      <c r="F48" s="49"/>
      <c r="G48" s="49"/>
      <c r="H48" s="49"/>
      <c r="I48" s="49"/>
      <c r="K48" s="9"/>
      <c r="L48" s="9"/>
      <c r="M48" s="9"/>
      <c r="N48" s="9"/>
      <c r="O48" s="9"/>
      <c r="P48" s="9"/>
      <c r="Q48" s="9"/>
      <c r="R48" s="9"/>
      <c r="S48" s="9"/>
    </row>
    <row r="49" spans="5:19" x14ac:dyDescent="0.35">
      <c r="E49" s="49"/>
      <c r="F49" s="49"/>
      <c r="G49" s="49"/>
      <c r="H49" s="49"/>
      <c r="I49" s="49"/>
      <c r="K49" s="9"/>
      <c r="L49" s="9"/>
      <c r="M49" s="9"/>
      <c r="N49" s="9"/>
      <c r="O49" s="9"/>
      <c r="P49" s="9"/>
      <c r="Q49" s="9"/>
      <c r="R49" s="9"/>
      <c r="S49" s="9"/>
    </row>
    <row r="50" spans="5:19" x14ac:dyDescent="0.35">
      <c r="E50" s="49"/>
      <c r="F50" s="49"/>
      <c r="G50" s="49"/>
      <c r="H50" s="49"/>
      <c r="I50" s="49"/>
      <c r="K50" s="9"/>
      <c r="L50" s="9"/>
      <c r="M50" s="9"/>
      <c r="N50" s="9"/>
      <c r="O50" s="9"/>
      <c r="P50" s="9"/>
      <c r="Q50" s="9"/>
      <c r="R50" s="9"/>
      <c r="S50" s="9"/>
    </row>
    <row r="51" spans="5:19" x14ac:dyDescent="0.35">
      <c r="E51" s="49"/>
      <c r="F51" s="49"/>
      <c r="G51" s="49"/>
      <c r="H51" s="49"/>
      <c r="I51" s="49"/>
      <c r="K51" s="9"/>
      <c r="L51" s="9"/>
      <c r="M51" s="9"/>
      <c r="N51" s="9"/>
      <c r="O51" s="9"/>
      <c r="P51" s="9"/>
      <c r="Q51" s="9"/>
      <c r="R51" s="9"/>
      <c r="S51" s="9"/>
    </row>
    <row r="52" spans="5:19" x14ac:dyDescent="0.35">
      <c r="E52" s="49"/>
      <c r="F52" s="49"/>
      <c r="G52" s="49"/>
      <c r="H52" s="49"/>
      <c r="I52" s="49"/>
      <c r="K52" s="9"/>
      <c r="L52" s="9"/>
      <c r="M52" s="9"/>
      <c r="N52" s="9"/>
      <c r="O52" s="9"/>
      <c r="P52" s="9"/>
      <c r="Q52" s="9"/>
      <c r="R52" s="9"/>
      <c r="S52" s="9"/>
    </row>
    <row r="53" spans="5:19" x14ac:dyDescent="0.35">
      <c r="K53" s="9"/>
      <c r="L53" s="9"/>
      <c r="M53" s="9"/>
      <c r="N53" s="9"/>
      <c r="O53" s="9"/>
      <c r="P53" s="9"/>
      <c r="Q53" s="9"/>
      <c r="R53" s="9"/>
      <c r="S53" s="9"/>
    </row>
    <row r="54" spans="5:19" x14ac:dyDescent="0.35">
      <c r="K54" s="9"/>
      <c r="L54" s="9"/>
      <c r="M54" s="9"/>
      <c r="N54" s="9"/>
      <c r="O54" s="9"/>
      <c r="P54" s="9"/>
      <c r="Q54" s="9"/>
      <c r="R54" s="9"/>
      <c r="S54" s="9"/>
    </row>
    <row r="55" spans="5:19" x14ac:dyDescent="0.35">
      <c r="K55" s="9"/>
      <c r="L55" s="9"/>
      <c r="M55" s="9"/>
      <c r="N55" s="9"/>
      <c r="O55" s="9"/>
      <c r="P55" s="9"/>
      <c r="Q55" s="9"/>
      <c r="R55" s="9"/>
      <c r="S55" s="9"/>
    </row>
    <row r="56" spans="5:19" x14ac:dyDescent="0.35">
      <c r="K56" s="9"/>
      <c r="L56" s="9"/>
      <c r="M56" s="9"/>
      <c r="N56" s="9"/>
      <c r="O56" s="9"/>
      <c r="P56" s="9"/>
      <c r="Q56" s="9"/>
      <c r="R56" s="9"/>
      <c r="S56" s="9"/>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2:T2"/>
    <mergeCell ref="R12:T12"/>
    <mergeCell ref="A38:B38"/>
    <mergeCell ref="A39:B39"/>
    <mergeCell ref="A41:C41"/>
    <mergeCell ref="F12:G12"/>
    <mergeCell ref="I12:K12"/>
    <mergeCell ref="M12:O12"/>
    <mergeCell ref="A4:D4"/>
    <mergeCell ref="A5:D5"/>
    <mergeCell ref="A6:D6"/>
    <mergeCell ref="A7:D7"/>
    <mergeCell ref="A9:D9"/>
    <mergeCell ref="A47:B47"/>
    <mergeCell ref="A10:D10"/>
    <mergeCell ref="A12:E12"/>
    <mergeCell ref="A37:B37"/>
  </mergeCells>
  <dataValidations count="3">
    <dataValidation type="list" allowBlank="1" showInputMessage="1" showErrorMessage="1" sqref="I14:I33" xr:uid="{9B223A27-C7A5-E646-A6C2-E091B7BABCDA}">
      <formula1>"YES, NO"</formula1>
    </dataValidation>
    <dataValidation type="list" allowBlank="1" showInputMessage="1" showErrorMessage="1" sqref="D83:E102 D14:D33" xr:uid="{DB372458-E35A-4325-BE04-556EA77CE758}">
      <formula1>"STAFF, STUDENT, HOTELING"</formula1>
    </dataValidation>
    <dataValidation allowBlank="1" showDropDown="1" showInputMessage="1" showErrorMessage="1" sqref="E14:F33" xr:uid="{1DF67FFA-0C8F-674E-870B-689525A5E964}"/>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54F51-8F96-4AEF-95D6-605D49AB3895}">
  <sheetPr>
    <tabColor theme="4"/>
    <pageSetUpPr fitToPage="1"/>
  </sheetPr>
  <dimension ref="A1:T102"/>
  <sheetViews>
    <sheetView topLeftCell="B1" zoomScaleNormal="100" workbookViewId="0">
      <pane ySplit="13" topLeftCell="A14" activePane="bottomLeft" state="frozen"/>
      <selection activeCell="B16" sqref="B16"/>
      <selection pane="bottomLeft" activeCell="B16" sqref="B16"/>
    </sheetView>
  </sheetViews>
  <sheetFormatPr defaultColWidth="8.81640625" defaultRowHeight="14.5" x14ac:dyDescent="0.35"/>
  <cols>
    <col min="1" max="1" width="4.81640625" customWidth="1"/>
    <col min="2" max="2" width="23.453125" customWidth="1"/>
    <col min="3" max="3" width="21" customWidth="1"/>
    <col min="4" max="4" width="11" customWidth="1"/>
    <col min="5" max="5" width="32.36328125" customWidth="1"/>
    <col min="6" max="6" width="18.1796875" customWidth="1"/>
    <col min="7" max="7" width="18" customWidth="1"/>
    <col min="8" max="8" width="1.1796875" style="10" customWidth="1"/>
    <col min="9" max="11" width="23.36328125" customWidth="1"/>
    <col min="12" max="12" width="1.1796875" style="41" customWidth="1"/>
    <col min="13" max="13" width="16.453125" customWidth="1"/>
    <col min="14" max="14" width="11" customWidth="1"/>
    <col min="15" max="15" width="11.81640625" customWidth="1"/>
    <col min="16" max="16" width="1.1796875" hidden="1" customWidth="1"/>
    <col min="17" max="17" width="1.36328125" customWidth="1"/>
    <col min="19" max="19" width="9.26953125" bestFit="1" customWidth="1"/>
    <col min="20" max="20" width="22.453125" customWidth="1"/>
  </cols>
  <sheetData>
    <row r="1" spans="1:20" ht="6.5" customHeight="1" x14ac:dyDescent="0.35">
      <c r="B1" s="2"/>
      <c r="C1" s="2"/>
      <c r="D1" s="2"/>
      <c r="E1" s="2"/>
      <c r="F1" s="2"/>
      <c r="G1" s="5"/>
      <c r="H1" s="12"/>
      <c r="I1" s="6"/>
      <c r="J1" s="6"/>
      <c r="K1" s="6"/>
      <c r="L1" s="37"/>
      <c r="M1" s="6"/>
      <c r="N1" s="2"/>
      <c r="O1" s="2"/>
    </row>
    <row r="2" spans="1:20" ht="26" x14ac:dyDescent="0.35">
      <c r="A2" s="169" t="s">
        <v>2</v>
      </c>
      <c r="B2" s="170"/>
      <c r="C2" s="170"/>
      <c r="D2" s="170"/>
      <c r="E2" s="170"/>
      <c r="F2" s="170"/>
      <c r="G2" s="170"/>
      <c r="H2" s="170"/>
      <c r="I2" s="170"/>
      <c r="J2" s="170"/>
      <c r="K2" s="170"/>
      <c r="L2" s="170"/>
      <c r="M2" s="170"/>
      <c r="N2" s="170"/>
      <c r="O2" s="170"/>
      <c r="P2" s="171"/>
      <c r="Q2" s="171"/>
      <c r="R2" s="171"/>
      <c r="S2" s="171"/>
      <c r="T2" s="171"/>
    </row>
    <row r="3" spans="1:20" ht="5.5" customHeight="1" x14ac:dyDescent="0.35">
      <c r="B3" s="7"/>
      <c r="C3" s="7"/>
      <c r="D3" s="8"/>
      <c r="E3" s="8"/>
      <c r="F3" s="8"/>
      <c r="G3" s="8"/>
      <c r="H3" s="13"/>
      <c r="I3" s="8"/>
      <c r="J3" s="8"/>
      <c r="K3" s="8"/>
      <c r="L3" s="38"/>
      <c r="M3" s="8"/>
      <c r="N3" s="2"/>
      <c r="O3" s="2"/>
    </row>
    <row r="4" spans="1:20" x14ac:dyDescent="0.35">
      <c r="A4" s="177" t="s">
        <v>74</v>
      </c>
      <c r="B4" s="177"/>
      <c r="C4" s="177"/>
      <c r="D4" s="177"/>
      <c r="E4" s="31"/>
      <c r="F4" s="31"/>
      <c r="G4" s="31"/>
      <c r="H4" s="12"/>
      <c r="I4" s="1"/>
      <c r="J4" s="1"/>
      <c r="K4" s="1"/>
      <c r="L4" s="37"/>
      <c r="M4" s="3"/>
      <c r="N4" s="2"/>
      <c r="O4" s="2"/>
    </row>
    <row r="5" spans="1:20" x14ac:dyDescent="0.35">
      <c r="A5" s="178" t="s">
        <v>76</v>
      </c>
      <c r="B5" s="178"/>
      <c r="C5" s="178"/>
      <c r="D5" s="178"/>
      <c r="E5" s="31"/>
      <c r="F5" s="6"/>
      <c r="G5" s="31"/>
      <c r="H5" s="9"/>
      <c r="I5" s="2"/>
      <c r="J5" s="2"/>
      <c r="K5" s="2"/>
      <c r="L5" s="39"/>
      <c r="M5" s="4"/>
      <c r="N5" s="2"/>
      <c r="O5" s="2"/>
    </row>
    <row r="6" spans="1:20" x14ac:dyDescent="0.35">
      <c r="A6" s="179" t="s">
        <v>75</v>
      </c>
      <c r="B6" s="179"/>
      <c r="C6" s="179"/>
      <c r="D6" s="179"/>
      <c r="E6" s="31"/>
      <c r="F6" s="31"/>
      <c r="G6" s="31"/>
      <c r="H6" s="9"/>
      <c r="I6" s="2"/>
      <c r="J6" s="2"/>
      <c r="K6" s="2"/>
      <c r="L6" s="39"/>
      <c r="M6" s="4"/>
      <c r="N6" s="2"/>
      <c r="O6" s="2"/>
    </row>
    <row r="7" spans="1:20" x14ac:dyDescent="0.35">
      <c r="A7" s="179" t="s">
        <v>1</v>
      </c>
      <c r="B7" s="179"/>
      <c r="C7" s="179"/>
      <c r="D7" s="179"/>
      <c r="E7" s="31"/>
      <c r="F7" s="31"/>
      <c r="G7" s="31"/>
      <c r="H7" s="9"/>
      <c r="I7" s="2"/>
      <c r="J7" s="2"/>
      <c r="K7" s="2"/>
      <c r="L7" s="39"/>
      <c r="M7" s="4"/>
      <c r="N7" s="2"/>
      <c r="O7" s="2"/>
    </row>
    <row r="8" spans="1:20" ht="13.25" customHeight="1" x14ac:dyDescent="0.35">
      <c r="A8" s="25"/>
      <c r="B8" s="17"/>
      <c r="C8" s="17"/>
      <c r="D8" s="18"/>
      <c r="E8" s="18"/>
      <c r="F8" s="18"/>
      <c r="G8" s="8"/>
      <c r="H8" s="13"/>
      <c r="I8" s="8"/>
      <c r="J8" s="8"/>
      <c r="K8" s="8"/>
      <c r="L8" s="38"/>
      <c r="M8" s="8"/>
      <c r="N8" s="2"/>
      <c r="O8" s="2"/>
    </row>
    <row r="9" spans="1:20" x14ac:dyDescent="0.35">
      <c r="A9" s="163" t="s">
        <v>4</v>
      </c>
      <c r="B9" s="163"/>
      <c r="C9" s="163"/>
      <c r="D9" s="163"/>
      <c r="E9" s="33"/>
      <c r="F9" s="33"/>
      <c r="G9" s="31"/>
      <c r="H9" s="9"/>
      <c r="I9" s="2"/>
      <c r="J9" s="2"/>
      <c r="K9" s="2"/>
      <c r="L9" s="39"/>
      <c r="M9" s="4"/>
      <c r="N9" s="2"/>
      <c r="O9" s="2"/>
    </row>
    <row r="10" spans="1:20" x14ac:dyDescent="0.35">
      <c r="A10" s="163" t="s">
        <v>3</v>
      </c>
      <c r="B10" s="163"/>
      <c r="C10" s="163"/>
      <c r="D10" s="163"/>
      <c r="E10" s="33"/>
      <c r="F10" s="33"/>
      <c r="G10" s="31"/>
      <c r="H10" s="9"/>
      <c r="I10" s="2"/>
      <c r="J10" s="2"/>
      <c r="K10" s="2"/>
      <c r="L10" s="39"/>
      <c r="M10" s="4"/>
      <c r="N10" s="2"/>
      <c r="O10" s="2"/>
    </row>
    <row r="11" spans="1:20" ht="21" x14ac:dyDescent="0.35">
      <c r="B11" s="7"/>
      <c r="C11" s="7"/>
      <c r="D11" s="8"/>
      <c r="E11" s="8"/>
      <c r="F11" s="8"/>
      <c r="G11" s="8"/>
      <c r="H11" s="13"/>
      <c r="I11" s="8"/>
      <c r="J11" s="8"/>
      <c r="K11" s="8"/>
      <c r="L11" s="38"/>
      <c r="M11" s="8"/>
      <c r="N11" s="2"/>
      <c r="O11" s="2"/>
    </row>
    <row r="12" spans="1:20" s="2" customFormat="1" x14ac:dyDescent="0.35">
      <c r="A12" s="165" t="s">
        <v>22</v>
      </c>
      <c r="B12" s="166"/>
      <c r="C12" s="166"/>
      <c r="D12" s="166"/>
      <c r="E12" s="167"/>
      <c r="F12" s="165" t="s">
        <v>23</v>
      </c>
      <c r="G12" s="167"/>
      <c r="H12" s="14"/>
      <c r="I12" s="176" t="s">
        <v>32</v>
      </c>
      <c r="J12" s="176"/>
      <c r="K12" s="176"/>
      <c r="L12" s="40"/>
      <c r="M12" s="176" t="s">
        <v>0</v>
      </c>
      <c r="N12" s="176"/>
      <c r="O12" s="176"/>
      <c r="Q12"/>
      <c r="R12" s="187" t="s">
        <v>53</v>
      </c>
      <c r="S12" s="187"/>
      <c r="T12" s="188"/>
    </row>
    <row r="13" spans="1:20" s="2" customFormat="1" x14ac:dyDescent="0.35">
      <c r="A13" s="11" t="s">
        <v>6</v>
      </c>
      <c r="B13" s="44" t="s">
        <v>25</v>
      </c>
      <c r="C13" s="44" t="s">
        <v>26</v>
      </c>
      <c r="D13" s="11" t="s">
        <v>11</v>
      </c>
      <c r="E13" s="32" t="s">
        <v>24</v>
      </c>
      <c r="F13" s="44" t="s">
        <v>25</v>
      </c>
      <c r="G13" s="46" t="s">
        <v>26</v>
      </c>
      <c r="H13" s="14"/>
      <c r="I13" s="11" t="s">
        <v>10</v>
      </c>
      <c r="J13" s="15" t="s">
        <v>9</v>
      </c>
      <c r="K13" s="15" t="s">
        <v>8</v>
      </c>
      <c r="L13" s="40"/>
      <c r="M13" s="11" t="s">
        <v>17</v>
      </c>
      <c r="N13" s="11" t="s">
        <v>16</v>
      </c>
      <c r="O13" s="11" t="s">
        <v>5</v>
      </c>
      <c r="Q13"/>
      <c r="R13" s="100" t="s">
        <v>54</v>
      </c>
      <c r="S13" s="100" t="s">
        <v>55</v>
      </c>
      <c r="T13" s="91" t="s">
        <v>60</v>
      </c>
    </row>
    <row r="14" spans="1:20" x14ac:dyDescent="0.35">
      <c r="A14" s="19">
        <v>1</v>
      </c>
      <c r="B14" s="16"/>
      <c r="C14" s="16"/>
      <c r="D14" s="16"/>
      <c r="E14" s="19"/>
      <c r="F14" s="16"/>
      <c r="G14" s="16"/>
      <c r="I14" s="21"/>
      <c r="J14" s="20"/>
      <c r="K14" s="20"/>
      <c r="M14" s="115"/>
      <c r="N14" s="23"/>
      <c r="O14" s="23"/>
      <c r="R14" s="104"/>
      <c r="S14" s="19"/>
      <c r="T14" s="16"/>
    </row>
    <row r="15" spans="1:20" x14ac:dyDescent="0.35">
      <c r="A15" s="16">
        <v>2</v>
      </c>
      <c r="B15" s="16"/>
      <c r="C15" s="16"/>
      <c r="D15" s="16"/>
      <c r="E15" s="19"/>
      <c r="F15" s="16"/>
      <c r="G15" s="16"/>
      <c r="I15" s="21"/>
      <c r="J15" s="22"/>
      <c r="K15" s="22"/>
      <c r="M15" s="115"/>
      <c r="N15" s="150"/>
      <c r="O15" s="24"/>
      <c r="R15" s="21"/>
      <c r="S15" s="151"/>
      <c r="T15" s="152"/>
    </row>
    <row r="16" spans="1:20" x14ac:dyDescent="0.35">
      <c r="A16" s="16">
        <v>3</v>
      </c>
      <c r="B16" s="16"/>
      <c r="C16" s="16"/>
      <c r="D16" s="16"/>
      <c r="E16" s="19"/>
      <c r="F16" s="16"/>
      <c r="G16" s="16"/>
      <c r="I16" s="21"/>
      <c r="J16" s="21"/>
      <c r="K16" s="21"/>
      <c r="M16" s="115"/>
      <c r="N16" s="24"/>
      <c r="O16" s="69"/>
      <c r="R16" s="21"/>
      <c r="S16" s="87"/>
      <c r="T16" s="16"/>
    </row>
    <row r="17" spans="1:20" x14ac:dyDescent="0.35">
      <c r="A17" s="16">
        <v>4</v>
      </c>
      <c r="B17" s="16"/>
      <c r="C17" s="16"/>
      <c r="D17" s="16"/>
      <c r="E17" s="19"/>
      <c r="F17" s="16"/>
      <c r="G17" s="16"/>
      <c r="I17" s="21"/>
      <c r="J17" s="22"/>
      <c r="K17" s="22"/>
      <c r="M17" s="24"/>
      <c r="N17" s="24"/>
      <c r="O17" s="24"/>
      <c r="R17" s="16"/>
      <c r="S17" s="16"/>
      <c r="T17" s="16"/>
    </row>
    <row r="18" spans="1:20" x14ac:dyDescent="0.35">
      <c r="A18" s="16">
        <v>5</v>
      </c>
      <c r="B18" s="16"/>
      <c r="C18" s="16"/>
      <c r="D18" s="16"/>
      <c r="E18" s="19"/>
      <c r="F18" s="16"/>
      <c r="G18" s="16"/>
      <c r="I18" s="21"/>
      <c r="J18" s="21"/>
      <c r="K18" s="21"/>
      <c r="M18" s="24"/>
      <c r="N18" s="24"/>
      <c r="O18" s="24"/>
      <c r="R18" s="16"/>
      <c r="S18" s="16"/>
      <c r="T18" s="16"/>
    </row>
    <row r="19" spans="1:20" x14ac:dyDescent="0.35">
      <c r="A19" s="16">
        <v>6</v>
      </c>
      <c r="B19" s="16"/>
      <c r="C19" s="16"/>
      <c r="D19" s="16"/>
      <c r="E19" s="19"/>
      <c r="F19" s="16"/>
      <c r="G19" s="16"/>
      <c r="I19" s="21"/>
      <c r="J19" s="21"/>
      <c r="K19" s="21"/>
      <c r="M19" s="24"/>
      <c r="N19" s="24"/>
      <c r="O19" s="24"/>
      <c r="R19" s="16"/>
      <c r="S19" s="16"/>
      <c r="T19" s="16"/>
    </row>
    <row r="20" spans="1:20" x14ac:dyDescent="0.35">
      <c r="A20" s="16">
        <v>7</v>
      </c>
      <c r="B20" s="16"/>
      <c r="C20" s="16"/>
      <c r="D20" s="16"/>
      <c r="E20" s="19"/>
      <c r="F20" s="16"/>
      <c r="G20" s="16"/>
      <c r="I20" s="21"/>
      <c r="J20" s="21"/>
      <c r="K20" s="21"/>
      <c r="M20" s="24"/>
      <c r="N20" s="24"/>
      <c r="O20" s="24"/>
      <c r="R20" s="16"/>
      <c r="S20" s="16"/>
      <c r="T20" s="16"/>
    </row>
    <row r="21" spans="1:20" x14ac:dyDescent="0.35">
      <c r="A21" s="16">
        <v>8</v>
      </c>
      <c r="B21" s="16"/>
      <c r="C21" s="16"/>
      <c r="D21" s="16"/>
      <c r="E21" s="19"/>
      <c r="F21" s="16"/>
      <c r="G21" s="16"/>
      <c r="I21" s="21"/>
      <c r="J21" s="21"/>
      <c r="K21" s="21"/>
      <c r="M21" s="24"/>
      <c r="N21" s="24"/>
      <c r="O21" s="24"/>
      <c r="R21" s="16"/>
      <c r="S21" s="16"/>
      <c r="T21" s="16"/>
    </row>
    <row r="22" spans="1:20" x14ac:dyDescent="0.35">
      <c r="A22" s="16">
        <v>9</v>
      </c>
      <c r="B22" s="16"/>
      <c r="C22" s="16"/>
      <c r="D22" s="16"/>
      <c r="E22" s="19"/>
      <c r="F22" s="16"/>
      <c r="G22" s="16"/>
      <c r="I22" s="21"/>
      <c r="J22" s="21"/>
      <c r="K22" s="21"/>
      <c r="M22" s="24"/>
      <c r="N22" s="24"/>
      <c r="O22" s="24"/>
      <c r="R22" s="16"/>
      <c r="S22" s="16"/>
      <c r="T22" s="16"/>
    </row>
    <row r="23" spans="1:20" x14ac:dyDescent="0.35">
      <c r="A23" s="16">
        <v>10</v>
      </c>
      <c r="B23" s="16"/>
      <c r="C23" s="16"/>
      <c r="D23" s="16"/>
      <c r="E23" s="19"/>
      <c r="F23" s="16"/>
      <c r="G23" s="16"/>
      <c r="I23" s="21"/>
      <c r="J23" s="21"/>
      <c r="K23" s="21"/>
      <c r="M23" s="24"/>
      <c r="N23" s="24"/>
      <c r="O23" s="24"/>
      <c r="R23" s="16"/>
      <c r="S23" s="16"/>
      <c r="T23" s="16"/>
    </row>
    <row r="24" spans="1:20" x14ac:dyDescent="0.35">
      <c r="A24" s="16">
        <v>11</v>
      </c>
      <c r="B24" s="16"/>
      <c r="C24" s="16"/>
      <c r="D24" s="16"/>
      <c r="E24" s="19"/>
      <c r="F24" s="16"/>
      <c r="G24" s="16"/>
      <c r="I24" s="21"/>
      <c r="J24" s="21"/>
      <c r="K24" s="21"/>
      <c r="M24" s="24"/>
      <c r="N24" s="24"/>
      <c r="O24" s="24"/>
      <c r="R24" s="16"/>
      <c r="S24" s="16"/>
      <c r="T24" s="16"/>
    </row>
    <row r="25" spans="1:20" x14ac:dyDescent="0.35">
      <c r="A25" s="16">
        <v>12</v>
      </c>
      <c r="B25" s="16"/>
      <c r="C25" s="16"/>
      <c r="D25" s="16"/>
      <c r="E25" s="19"/>
      <c r="F25" s="16"/>
      <c r="G25" s="16"/>
      <c r="I25" s="21"/>
      <c r="J25" s="21"/>
      <c r="K25" s="21"/>
      <c r="M25" s="24"/>
      <c r="N25" s="24"/>
      <c r="O25" s="24"/>
      <c r="R25" s="16"/>
      <c r="S25" s="16"/>
      <c r="T25" s="16"/>
    </row>
    <row r="26" spans="1:20" x14ac:dyDescent="0.35">
      <c r="A26" s="16">
        <v>13</v>
      </c>
      <c r="B26" s="16"/>
      <c r="C26" s="16"/>
      <c r="D26" s="16"/>
      <c r="E26" s="19"/>
      <c r="F26" s="16"/>
      <c r="G26" s="16"/>
      <c r="I26" s="21"/>
      <c r="J26" s="21"/>
      <c r="K26" s="21"/>
      <c r="M26" s="41"/>
      <c r="N26" s="24"/>
      <c r="O26" s="24"/>
      <c r="R26" s="16"/>
      <c r="S26" s="16"/>
      <c r="T26" s="16"/>
    </row>
    <row r="27" spans="1:20" x14ac:dyDescent="0.35">
      <c r="A27" s="16">
        <v>14</v>
      </c>
      <c r="B27" s="16"/>
      <c r="C27" s="16"/>
      <c r="D27" s="16"/>
      <c r="E27" s="19"/>
      <c r="F27" s="16"/>
      <c r="G27" s="16"/>
      <c r="I27" s="21"/>
      <c r="J27" s="21"/>
      <c r="K27" s="21"/>
      <c r="M27" s="24"/>
      <c r="N27" s="24"/>
      <c r="O27" s="24"/>
      <c r="R27" s="16"/>
      <c r="S27" s="16"/>
      <c r="T27" s="16"/>
    </row>
    <row r="28" spans="1:20" x14ac:dyDescent="0.35">
      <c r="A28" s="16">
        <v>15</v>
      </c>
      <c r="B28" s="16"/>
      <c r="C28" s="16"/>
      <c r="D28" s="16"/>
      <c r="E28" s="19"/>
      <c r="F28" s="16"/>
      <c r="G28" s="16"/>
      <c r="I28" s="21"/>
      <c r="J28" s="21"/>
      <c r="K28" s="21"/>
      <c r="M28" s="24"/>
      <c r="N28" s="24"/>
      <c r="O28" s="24"/>
      <c r="R28" s="16"/>
      <c r="S28" s="16"/>
      <c r="T28" s="16"/>
    </row>
    <row r="29" spans="1:20" x14ac:dyDescent="0.35">
      <c r="A29" s="16">
        <v>16</v>
      </c>
      <c r="B29" s="16"/>
      <c r="C29" s="16"/>
      <c r="D29" s="16"/>
      <c r="E29" s="19"/>
      <c r="F29" s="16"/>
      <c r="G29" s="16"/>
      <c r="I29" s="21"/>
      <c r="J29" s="21"/>
      <c r="K29" s="21"/>
      <c r="M29" s="24"/>
      <c r="N29" s="24"/>
      <c r="O29" s="24"/>
      <c r="R29" s="16"/>
      <c r="S29" s="16"/>
      <c r="T29" s="16"/>
    </row>
    <row r="30" spans="1:20" x14ac:dyDescent="0.35">
      <c r="A30" s="16">
        <v>17</v>
      </c>
      <c r="B30" s="16"/>
      <c r="C30" s="16"/>
      <c r="D30" s="16"/>
      <c r="E30" s="19"/>
      <c r="F30" s="16"/>
      <c r="G30" s="16"/>
      <c r="I30" s="21"/>
      <c r="J30" s="21"/>
      <c r="K30" s="21"/>
      <c r="M30" s="24"/>
      <c r="N30" s="24"/>
      <c r="O30" s="24"/>
      <c r="R30" s="16"/>
      <c r="S30" s="16"/>
      <c r="T30" s="16"/>
    </row>
    <row r="31" spans="1:20" x14ac:dyDescent="0.35">
      <c r="A31" s="16">
        <v>18</v>
      </c>
      <c r="B31" s="16"/>
      <c r="C31" s="16"/>
      <c r="D31" s="16"/>
      <c r="E31" s="19"/>
      <c r="F31" s="16"/>
      <c r="G31" s="16"/>
      <c r="I31" s="21"/>
      <c r="J31" s="21"/>
      <c r="K31" s="21"/>
      <c r="M31" s="24"/>
      <c r="N31" s="24"/>
      <c r="O31" s="24"/>
      <c r="R31" s="16"/>
      <c r="S31" s="16"/>
      <c r="T31" s="16"/>
    </row>
    <row r="32" spans="1:20" x14ac:dyDescent="0.35">
      <c r="A32" s="16">
        <v>19</v>
      </c>
      <c r="B32" s="16"/>
      <c r="C32" s="16"/>
      <c r="D32" s="16"/>
      <c r="E32" s="19"/>
      <c r="F32" s="16"/>
      <c r="G32" s="16"/>
      <c r="I32" s="21"/>
      <c r="J32" s="21"/>
      <c r="K32" s="21"/>
      <c r="M32" s="24"/>
      <c r="N32" s="24"/>
      <c r="O32" s="24"/>
      <c r="R32" s="16"/>
      <c r="S32" s="16"/>
      <c r="T32" s="16"/>
    </row>
    <row r="33" spans="1:20" x14ac:dyDescent="0.35">
      <c r="A33" s="16">
        <v>20</v>
      </c>
      <c r="B33" s="16"/>
      <c r="C33" s="16"/>
      <c r="D33" s="16"/>
      <c r="E33" s="19"/>
      <c r="F33" s="16"/>
      <c r="G33" s="16"/>
      <c r="I33" s="21"/>
      <c r="J33" s="21"/>
      <c r="K33" s="21"/>
      <c r="M33" s="24"/>
      <c r="N33" s="24"/>
      <c r="O33" s="24"/>
      <c r="R33" s="16"/>
      <c r="S33" s="16"/>
      <c r="T33" s="16"/>
    </row>
    <row r="34" spans="1:20" x14ac:dyDescent="0.35">
      <c r="A34" s="45" t="s">
        <v>27</v>
      </c>
    </row>
    <row r="35" spans="1:20" x14ac:dyDescent="0.35">
      <c r="A35" s="45"/>
    </row>
    <row r="36" spans="1:20" ht="14.5" customHeight="1" x14ac:dyDescent="0.35">
      <c r="A36" s="48" t="s">
        <v>28</v>
      </c>
      <c r="B36" s="48"/>
      <c r="C36" s="48"/>
      <c r="D36" s="47"/>
      <c r="E36" s="47"/>
      <c r="F36" s="47"/>
      <c r="G36" s="47"/>
      <c r="J36" s="49"/>
      <c r="K36" s="49"/>
      <c r="L36" s="43"/>
      <c r="M36" s="49"/>
      <c r="N36" s="49"/>
      <c r="O36" s="49"/>
      <c r="P36" s="49"/>
    </row>
    <row r="37" spans="1:20" x14ac:dyDescent="0.35">
      <c r="A37" s="168" t="s">
        <v>13</v>
      </c>
      <c r="B37" s="168"/>
      <c r="C37" s="30">
        <f>COUNTIF('SHEET 7'!D14:D33,"staff")</f>
        <v>0</v>
      </c>
      <c r="D37" s="30"/>
      <c r="E37" s="30"/>
      <c r="L37" s="42"/>
      <c r="N37" s="34"/>
      <c r="P37" s="34"/>
    </row>
    <row r="38" spans="1:20" x14ac:dyDescent="0.35">
      <c r="A38" s="168" t="s">
        <v>14</v>
      </c>
      <c r="B38" s="168"/>
      <c r="C38" s="30">
        <f>COUNTIF('SHEET 7'!D14:D33,"student")</f>
        <v>0</v>
      </c>
      <c r="D38" s="30"/>
      <c r="E38" s="30"/>
      <c r="K38" s="9"/>
      <c r="L38" s="9"/>
      <c r="M38" s="9"/>
      <c r="N38" s="9"/>
      <c r="O38" s="9"/>
      <c r="P38" s="9"/>
      <c r="Q38" s="9"/>
      <c r="R38" s="9"/>
      <c r="S38" s="9"/>
    </row>
    <row r="39" spans="1:20" x14ac:dyDescent="0.35">
      <c r="A39" s="168" t="s">
        <v>15</v>
      </c>
      <c r="B39" s="168"/>
      <c r="C39" s="30">
        <f>COUNTIF('SHEET 7'!D14:D33,"hoteling")</f>
        <v>0</v>
      </c>
      <c r="D39" s="30"/>
      <c r="E39" s="30"/>
      <c r="K39" s="9"/>
      <c r="L39" s="9"/>
      <c r="M39" s="9"/>
      <c r="N39" s="9"/>
      <c r="O39" s="9"/>
      <c r="P39" s="9"/>
      <c r="Q39" s="9"/>
      <c r="R39" s="9"/>
      <c r="S39" s="9"/>
    </row>
    <row r="40" spans="1:20" ht="14.5" customHeight="1" x14ac:dyDescent="0.35">
      <c r="K40" s="9"/>
      <c r="L40" s="9"/>
      <c r="M40" s="9"/>
      <c r="N40" s="9"/>
      <c r="O40" s="9"/>
      <c r="P40" s="9"/>
      <c r="Q40" s="9"/>
      <c r="R40" s="9"/>
      <c r="S40" s="9"/>
    </row>
    <row r="41" spans="1:20" x14ac:dyDescent="0.35">
      <c r="A41" s="175" t="s">
        <v>29</v>
      </c>
      <c r="B41" s="175"/>
      <c r="C41" s="175"/>
      <c r="K41" s="9"/>
      <c r="L41" s="9"/>
      <c r="M41" s="9"/>
      <c r="N41" s="9"/>
      <c r="O41" s="9"/>
      <c r="P41" s="9"/>
      <c r="Q41" s="9"/>
      <c r="R41" s="9"/>
      <c r="S41" s="9"/>
    </row>
    <row r="42" spans="1:20" x14ac:dyDescent="0.35">
      <c r="A42" s="50" t="s">
        <v>19</v>
      </c>
      <c r="C42">
        <f>COUNTIF('SHEET 7'!I14:I33,"NO")</f>
        <v>0</v>
      </c>
      <c r="K42" s="9"/>
      <c r="L42" s="9"/>
      <c r="M42" s="9"/>
      <c r="N42" s="9"/>
      <c r="O42" s="9"/>
      <c r="P42" s="9"/>
      <c r="Q42" s="9"/>
      <c r="R42" s="9"/>
      <c r="S42" s="9"/>
    </row>
    <row r="43" spans="1:20" x14ac:dyDescent="0.35">
      <c r="A43" s="50" t="s">
        <v>18</v>
      </c>
      <c r="C43">
        <f>COUNTIF('SHEET 7'!I14:I33,"YES")</f>
        <v>0</v>
      </c>
      <c r="K43" s="9"/>
      <c r="L43" s="9"/>
      <c r="M43" s="9"/>
      <c r="N43" s="9"/>
      <c r="O43" s="9"/>
      <c r="P43" s="9"/>
      <c r="Q43" s="9"/>
      <c r="R43" s="9"/>
      <c r="S43" s="9"/>
    </row>
    <row r="44" spans="1:20" x14ac:dyDescent="0.35">
      <c r="K44" s="9"/>
      <c r="L44" s="9"/>
      <c r="M44" s="9"/>
      <c r="N44" s="9"/>
      <c r="O44" s="9"/>
      <c r="P44" s="9"/>
      <c r="Q44" s="9"/>
      <c r="R44" s="9"/>
      <c r="S44" s="9"/>
    </row>
    <row r="45" spans="1:20" ht="14.5" customHeight="1" x14ac:dyDescent="0.35">
      <c r="A45" s="51" t="s">
        <v>21</v>
      </c>
      <c r="B45" s="51"/>
      <c r="C45" s="51"/>
      <c r="K45" s="9"/>
      <c r="L45" s="9"/>
      <c r="M45" s="9"/>
      <c r="N45" s="9"/>
      <c r="O45" s="9"/>
      <c r="P45" s="9"/>
      <c r="Q45" s="9"/>
      <c r="R45" s="9"/>
      <c r="S45" s="9"/>
    </row>
    <row r="46" spans="1:20" x14ac:dyDescent="0.35">
      <c r="A46" s="50" t="s">
        <v>30</v>
      </c>
      <c r="C46" s="52">
        <f>COUNTA('SHEET 7'!N14:N33)</f>
        <v>0</v>
      </c>
      <c r="E46" s="49"/>
      <c r="F46" s="49"/>
      <c r="G46" s="49"/>
      <c r="H46" s="49"/>
      <c r="I46" s="49"/>
      <c r="K46" s="9"/>
      <c r="L46" s="9"/>
      <c r="M46" s="9"/>
      <c r="N46" s="9"/>
      <c r="O46" s="9"/>
      <c r="P46" s="9"/>
      <c r="Q46" s="9"/>
      <c r="R46" s="9"/>
      <c r="S46" s="9"/>
    </row>
    <row r="47" spans="1:20" x14ac:dyDescent="0.35">
      <c r="A47" s="164" t="s">
        <v>31</v>
      </c>
      <c r="B47" s="164"/>
      <c r="C47" s="52">
        <f>COUNTA('SHEET 7'!O14:O33)</f>
        <v>0</v>
      </c>
      <c r="E47" s="49"/>
      <c r="F47" s="49"/>
      <c r="G47" s="49"/>
      <c r="H47" s="49"/>
      <c r="I47" s="49"/>
      <c r="K47" s="9"/>
      <c r="L47" s="9"/>
      <c r="M47" s="9"/>
      <c r="N47" s="9"/>
      <c r="O47" s="9"/>
      <c r="P47" s="9"/>
      <c r="Q47" s="9"/>
      <c r="R47" s="9"/>
      <c r="S47" s="9"/>
    </row>
    <row r="48" spans="1:20" x14ac:dyDescent="0.35">
      <c r="E48" s="49"/>
      <c r="F48" s="49"/>
      <c r="G48" s="49"/>
      <c r="H48" s="49"/>
      <c r="I48" s="49"/>
      <c r="K48" s="9"/>
      <c r="L48" s="9"/>
      <c r="M48" s="9"/>
      <c r="N48" s="9"/>
      <c r="O48" s="9"/>
      <c r="P48" s="9"/>
      <c r="Q48" s="9"/>
      <c r="R48" s="9"/>
      <c r="S48" s="9"/>
    </row>
    <row r="49" spans="5:19" x14ac:dyDescent="0.35">
      <c r="E49" s="49"/>
      <c r="F49" s="49"/>
      <c r="G49" s="49"/>
      <c r="H49" s="49"/>
      <c r="I49" s="49"/>
      <c r="K49" s="9"/>
      <c r="L49" s="9"/>
      <c r="M49" s="9"/>
      <c r="N49" s="9"/>
      <c r="O49" s="9"/>
      <c r="P49" s="9"/>
      <c r="Q49" s="9"/>
      <c r="R49" s="9"/>
      <c r="S49" s="9"/>
    </row>
    <row r="50" spans="5:19" x14ac:dyDescent="0.35">
      <c r="E50" s="49"/>
      <c r="F50" s="49"/>
      <c r="G50" s="49"/>
      <c r="H50" s="49"/>
      <c r="I50" s="49"/>
      <c r="K50" s="9"/>
      <c r="L50" s="9"/>
      <c r="M50" s="9"/>
      <c r="N50" s="9"/>
      <c r="O50" s="9"/>
      <c r="P50" s="9"/>
      <c r="Q50" s="9"/>
      <c r="R50" s="9"/>
      <c r="S50" s="9"/>
    </row>
    <row r="51" spans="5:19" x14ac:dyDescent="0.35">
      <c r="E51" s="49"/>
      <c r="F51" s="49"/>
      <c r="G51" s="49"/>
      <c r="H51" s="49"/>
      <c r="I51" s="49"/>
      <c r="K51" s="9"/>
      <c r="L51" s="9"/>
      <c r="M51" s="9"/>
      <c r="N51" s="9"/>
      <c r="O51" s="9"/>
      <c r="P51" s="9"/>
      <c r="Q51" s="9"/>
      <c r="R51" s="9"/>
      <c r="S51" s="9"/>
    </row>
    <row r="52" spans="5:19" x14ac:dyDescent="0.35">
      <c r="E52" s="49"/>
      <c r="F52" s="49"/>
      <c r="G52" s="49"/>
      <c r="H52" s="49"/>
      <c r="I52" s="49"/>
      <c r="K52" s="9"/>
      <c r="L52" s="9"/>
      <c r="M52" s="9"/>
      <c r="N52" s="9"/>
      <c r="O52" s="9"/>
      <c r="P52" s="9"/>
      <c r="Q52" s="9"/>
      <c r="R52" s="9"/>
      <c r="S52" s="9"/>
    </row>
    <row r="53" spans="5:19" x14ac:dyDescent="0.35">
      <c r="K53" s="9"/>
      <c r="L53" s="9"/>
      <c r="M53" s="9"/>
      <c r="N53" s="9"/>
      <c r="O53" s="9"/>
      <c r="P53" s="9"/>
      <c r="Q53" s="9"/>
      <c r="R53" s="9"/>
      <c r="S53" s="9"/>
    </row>
    <row r="54" spans="5:19" x14ac:dyDescent="0.35">
      <c r="K54" s="9"/>
      <c r="L54" s="9"/>
      <c r="M54" s="9"/>
      <c r="N54" s="9"/>
      <c r="O54" s="9"/>
      <c r="P54" s="9"/>
      <c r="Q54" s="9"/>
      <c r="R54" s="9"/>
      <c r="S54" s="9"/>
    </row>
    <row r="55" spans="5:19" x14ac:dyDescent="0.35">
      <c r="K55" s="9"/>
      <c r="L55" s="9"/>
      <c r="M55" s="9"/>
      <c r="N55" s="9"/>
      <c r="O55" s="9"/>
      <c r="P55" s="9"/>
      <c r="Q55" s="9"/>
      <c r="R55" s="9"/>
      <c r="S55" s="9"/>
    </row>
    <row r="56" spans="5:19" x14ac:dyDescent="0.35">
      <c r="K56" s="9"/>
      <c r="L56" s="9"/>
      <c r="M56" s="9"/>
      <c r="N56" s="9"/>
      <c r="O56" s="9"/>
      <c r="P56" s="9"/>
      <c r="Q56" s="9"/>
      <c r="R56" s="9"/>
      <c r="S56" s="9"/>
    </row>
    <row r="83" spans="4:5" x14ac:dyDescent="0.35">
      <c r="D83" s="16"/>
      <c r="E83" s="2"/>
    </row>
    <row r="84" spans="4:5" x14ac:dyDescent="0.35">
      <c r="D84" s="16"/>
      <c r="E84" s="2"/>
    </row>
    <row r="85" spans="4:5" x14ac:dyDescent="0.35">
      <c r="D85" s="16"/>
      <c r="E85" s="2"/>
    </row>
    <row r="86" spans="4:5" x14ac:dyDescent="0.35">
      <c r="D86" s="16"/>
      <c r="E86" s="2"/>
    </row>
    <row r="87" spans="4:5" x14ac:dyDescent="0.35">
      <c r="D87" s="16"/>
      <c r="E87" s="2"/>
    </row>
    <row r="88" spans="4:5" x14ac:dyDescent="0.35">
      <c r="D88" s="16"/>
      <c r="E88" s="2"/>
    </row>
    <row r="89" spans="4:5" x14ac:dyDescent="0.35">
      <c r="D89" s="16"/>
      <c r="E89" s="2"/>
    </row>
    <row r="90" spans="4:5" x14ac:dyDescent="0.35">
      <c r="D90" s="16"/>
      <c r="E90" s="2"/>
    </row>
    <row r="91" spans="4:5" x14ac:dyDescent="0.35">
      <c r="D91" s="16"/>
      <c r="E91" s="2"/>
    </row>
    <row r="92" spans="4:5" x14ac:dyDescent="0.35">
      <c r="D92" s="16"/>
      <c r="E92" s="2"/>
    </row>
    <row r="93" spans="4:5" x14ac:dyDescent="0.35">
      <c r="D93" s="16"/>
      <c r="E93" s="2"/>
    </row>
    <row r="94" spans="4:5" x14ac:dyDescent="0.35">
      <c r="D94" s="16"/>
      <c r="E94" s="2"/>
    </row>
    <row r="95" spans="4:5" x14ac:dyDescent="0.35">
      <c r="D95" s="16"/>
      <c r="E95" s="2"/>
    </row>
    <row r="96" spans="4:5" x14ac:dyDescent="0.35">
      <c r="D96" s="16"/>
      <c r="E96" s="2"/>
    </row>
    <row r="97" spans="4:5" x14ac:dyDescent="0.35">
      <c r="D97" s="16"/>
      <c r="E97" s="2"/>
    </row>
    <row r="98" spans="4:5" x14ac:dyDescent="0.35">
      <c r="D98" s="16"/>
      <c r="E98" s="2"/>
    </row>
    <row r="99" spans="4:5" x14ac:dyDescent="0.35">
      <c r="D99" s="16"/>
      <c r="E99" s="2"/>
    </row>
    <row r="100" spans="4:5" x14ac:dyDescent="0.35">
      <c r="D100" s="16"/>
      <c r="E100" s="2"/>
    </row>
    <row r="101" spans="4:5" x14ac:dyDescent="0.35">
      <c r="D101" s="16"/>
      <c r="E101" s="2"/>
    </row>
    <row r="102" spans="4:5" x14ac:dyDescent="0.35">
      <c r="D102" s="16"/>
      <c r="E102" s="2"/>
    </row>
  </sheetData>
  <mergeCells count="17">
    <mergeCell ref="A2:T2"/>
    <mergeCell ref="R12:T12"/>
    <mergeCell ref="A38:B38"/>
    <mergeCell ref="A39:B39"/>
    <mergeCell ref="A41:C41"/>
    <mergeCell ref="F12:G12"/>
    <mergeCell ref="I12:K12"/>
    <mergeCell ref="M12:O12"/>
    <mergeCell ref="A4:D4"/>
    <mergeCell ref="A5:D5"/>
    <mergeCell ref="A6:D6"/>
    <mergeCell ref="A7:D7"/>
    <mergeCell ref="A9:D9"/>
    <mergeCell ref="A47:B47"/>
    <mergeCell ref="A10:D10"/>
    <mergeCell ref="A12:E12"/>
    <mergeCell ref="A37:B37"/>
  </mergeCells>
  <dataValidations count="3">
    <dataValidation allowBlank="1" showDropDown="1" showInputMessage="1" showErrorMessage="1" sqref="E14:F33" xr:uid="{27343B00-D2F6-4724-AD44-38F6716E9BAC}"/>
    <dataValidation type="list" allowBlank="1" showInputMessage="1" showErrorMessage="1" sqref="D83:E102 D14:D33" xr:uid="{F21900D6-A119-48AB-8874-C9F956399BD5}">
      <formula1>"STAFF, STUDENT, HOTELING"</formula1>
    </dataValidation>
    <dataValidation type="list" allowBlank="1" showInputMessage="1" showErrorMessage="1" sqref="I14:I33" xr:uid="{D0B37520-9F39-4109-B69B-00A95EF84A08}">
      <formula1>"YES, NO"</formula1>
    </dataValidation>
  </dataValidations>
  <pageMargins left="0.25" right="0.25" top="0.75" bottom="0.75" header="0.3" footer="0.3"/>
  <pageSetup paperSize="119" scale="59" fitToHeight="0" orientation="landscape" r:id="rId1"/>
  <headerFooter>
    <oddHeader>&amp;LUNIVERSITY OF CALIFORNIA, MERCED
OFFICE OF DESIGN AND CONSTRUCTION MANAGEMENT</oddHeader>
    <oddFooter>&amp;R&amp;D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11EA18CD04C1489953F9CC2F67C25B" ma:contentTypeVersion="2" ma:contentTypeDescription="Create a new document." ma:contentTypeScope="" ma:versionID="93215717a844f64036ce77d469b27e50">
  <xsd:schema xmlns:xsd="http://www.w3.org/2001/XMLSchema" xmlns:xs="http://www.w3.org/2001/XMLSchema" xmlns:p="http://schemas.microsoft.com/office/2006/metadata/properties" xmlns:ns3="def2fcf8-1fc0-4a4c-a36f-1f8a6a3d85a9" targetNamespace="http://schemas.microsoft.com/office/2006/metadata/properties" ma:root="true" ma:fieldsID="dfa4a3ff49faf37ef6301a145e4116af" ns3:_="">
    <xsd:import namespace="def2fcf8-1fc0-4a4c-a36f-1f8a6a3d85a9"/>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f2fcf8-1fc0-4a4c-a36f-1f8a6a3d85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7AB0FA-86E0-420D-B610-A15CF2250C77}">
  <ds:schemaRefs>
    <ds:schemaRef ds:uri="def2fcf8-1fc0-4a4c-a36f-1f8a6a3d85a9"/>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0168E76-3AD3-4BA7-B775-B47FF3C059B4}">
  <ds:schemaRefs>
    <ds:schemaRef ds:uri="http://schemas.microsoft.com/sharepoint/v3/contenttype/forms"/>
  </ds:schemaRefs>
</ds:datastoreItem>
</file>

<file path=customXml/itemProps3.xml><?xml version="1.0" encoding="utf-8"?>
<ds:datastoreItem xmlns:ds="http://schemas.openxmlformats.org/officeDocument/2006/customXml" ds:itemID="{BE29933D-D969-4B29-BBB5-5AB0ACE30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f2fcf8-1fc0-4a4c-a36f-1f8a6a3d85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Instructions</vt:lpstr>
      <vt:lpstr>Summary</vt:lpstr>
      <vt:lpstr>SHEET 1</vt:lpstr>
      <vt:lpstr>SHEET 2</vt:lpstr>
      <vt:lpstr>SHEET 3</vt:lpstr>
      <vt:lpstr>SHEET 4</vt:lpstr>
      <vt:lpstr>SHEET 5</vt:lpstr>
      <vt:lpstr>SHEET 6</vt:lpstr>
      <vt:lpstr>SHEET 7</vt:lpstr>
      <vt:lpstr>SHEET 8</vt:lpstr>
      <vt:lpstr>SHEET 9</vt:lpstr>
      <vt:lpstr>SHEET 10</vt:lpstr>
      <vt:lpstr>SHEET 11</vt:lpstr>
      <vt:lpstr>SHEET 12</vt:lpstr>
      <vt:lpstr>SHEET 13</vt:lpstr>
      <vt:lpstr>SHEET 14</vt:lpstr>
      <vt:lpstr>SHEET 15</vt:lpstr>
      <vt:lpstr>SHEET 16</vt:lpstr>
      <vt:lpstr>SHEET 17</vt:lpstr>
      <vt:lpstr>SHEET 18</vt:lpstr>
      <vt:lpstr>SHEET 19</vt:lpstr>
      <vt:lpstr>SHEET 20</vt:lpstr>
      <vt:lpstr>CLASSROOMS</vt:lpstr>
      <vt:lpstr>UNASSIGNED SPACES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Perez</dc:creator>
  <cp:lastModifiedBy>Eric Pérez</cp:lastModifiedBy>
  <cp:lastPrinted>2020-01-15T18:54:38Z</cp:lastPrinted>
  <dcterms:created xsi:type="dcterms:W3CDTF">2020-01-13T20:20:34Z</dcterms:created>
  <dcterms:modified xsi:type="dcterms:W3CDTF">2020-04-28T23:46:06Z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0x0101001E11EA18CD04C1489953F9CC2F67C25B</vt:lpwstr>
  </property>
</Properties>
</file>